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delaP\Documents\Městský útulek\MÚ Opava, VŘ\Městský útulek Opava, VŘ\Celková projektová dokumentace-soutěž\C - MÚ Opava - rozpočty\"/>
    </mc:Choice>
  </mc:AlternateContent>
  <xr:revisionPtr revIDLastSave="0" documentId="13_ncr:1_{625191BE-1966-430C-9951-D5A4FE2191C8}" xr6:coauthVersionLast="47" xr6:coauthVersionMax="47" xr10:uidLastSave="{00000000-0000-0000-0000-000000000000}"/>
  <bookViews>
    <workbookView xWindow="1470" yWindow="1320" windowWidth="24495" windowHeight="136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04 Pol'!$A$1:$Y$163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9" i="12" l="1"/>
  <c r="I9" i="12"/>
  <c r="K9" i="12"/>
  <c r="M9" i="12"/>
  <c r="O9" i="12"/>
  <c r="Q9" i="12"/>
  <c r="V9" i="12"/>
  <c r="G10" i="12"/>
  <c r="M10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71" i="12"/>
  <c r="I50" i="1" s="1"/>
  <c r="I71" i="12"/>
  <c r="K71" i="12"/>
  <c r="O71" i="12"/>
  <c r="G72" i="12"/>
  <c r="M72" i="12" s="1"/>
  <c r="M71" i="12" s="1"/>
  <c r="I72" i="12"/>
  <c r="K72" i="12"/>
  <c r="O72" i="12"/>
  <c r="Q72" i="12"/>
  <c r="Q71" i="12" s="1"/>
  <c r="V72" i="12"/>
  <c r="V71" i="12" s="1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3" i="12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3" i="12"/>
  <c r="G132" i="12" s="1"/>
  <c r="I53" i="1" s="1"/>
  <c r="I133" i="12"/>
  <c r="I132" i="12" s="1"/>
  <c r="K133" i="12"/>
  <c r="K132" i="12" s="1"/>
  <c r="M133" i="12"/>
  <c r="M132" i="12" s="1"/>
  <c r="O133" i="12"/>
  <c r="O132" i="12" s="1"/>
  <c r="Q133" i="12"/>
  <c r="Q132" i="12" s="1"/>
  <c r="V133" i="12"/>
  <c r="V132" i="12" s="1"/>
  <c r="G135" i="12"/>
  <c r="M135" i="12" s="1"/>
  <c r="M134" i="12" s="1"/>
  <c r="I135" i="12"/>
  <c r="K135" i="12"/>
  <c r="O135" i="12"/>
  <c r="Q135" i="12"/>
  <c r="V135" i="12"/>
  <c r="V134" i="12" s="1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Q141" i="12"/>
  <c r="V141" i="12"/>
  <c r="V140" i="12" s="1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Q140" i="12" s="1"/>
  <c r="V143" i="12"/>
  <c r="G145" i="12"/>
  <c r="G144" i="12" s="1"/>
  <c r="I56" i="1" s="1"/>
  <c r="I145" i="12"/>
  <c r="K145" i="12"/>
  <c r="O145" i="12"/>
  <c r="Q145" i="12"/>
  <c r="V145" i="12"/>
  <c r="V144" i="12" s="1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AE153" i="12"/>
  <c r="F39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I92" i="12" l="1"/>
  <c r="V8" i="12"/>
  <c r="G92" i="12"/>
  <c r="I52" i="1" s="1"/>
  <c r="O144" i="12"/>
  <c r="M140" i="12"/>
  <c r="O8" i="12"/>
  <c r="M145" i="12"/>
  <c r="M144" i="12" s="1"/>
  <c r="Q144" i="12"/>
  <c r="I140" i="12"/>
  <c r="K8" i="12"/>
  <c r="G134" i="12"/>
  <c r="I54" i="1" s="1"/>
  <c r="K144" i="12"/>
  <c r="I144" i="12"/>
  <c r="V92" i="12"/>
  <c r="V75" i="12"/>
  <c r="I8" i="12"/>
  <c r="G8" i="12"/>
  <c r="G153" i="12" s="1"/>
  <c r="Q92" i="12"/>
  <c r="Q75" i="12"/>
  <c r="O140" i="12"/>
  <c r="Q134" i="12"/>
  <c r="O75" i="12"/>
  <c r="O134" i="12"/>
  <c r="O92" i="12"/>
  <c r="K134" i="12"/>
  <c r="M93" i="12"/>
  <c r="K75" i="12"/>
  <c r="K140" i="12"/>
  <c r="I134" i="12"/>
  <c r="K92" i="12"/>
  <c r="I75" i="12"/>
  <c r="Q8" i="12"/>
  <c r="F42" i="1"/>
  <c r="F40" i="1"/>
  <c r="F41" i="1"/>
  <c r="M92" i="12"/>
  <c r="M8" i="12"/>
  <c r="M75" i="12"/>
  <c r="G140" i="12"/>
  <c r="I55" i="1" s="1"/>
  <c r="I17" i="1" s="1"/>
  <c r="G75" i="12"/>
  <c r="I51" i="1" s="1"/>
  <c r="AF153" i="12"/>
  <c r="I49" i="1" l="1"/>
  <c r="G39" i="1"/>
  <c r="G41" i="1"/>
  <c r="H41" i="1" s="1"/>
  <c r="I41" i="1" s="1"/>
  <c r="G40" i="1"/>
  <c r="H40" i="1"/>
  <c r="I40" i="1" s="1"/>
  <c r="G23" i="1"/>
  <c r="A23" i="1" s="1"/>
  <c r="I57" i="1" l="1"/>
  <c r="I16" i="1"/>
  <c r="I21" i="1" s="1"/>
  <c r="G42" i="1"/>
  <c r="H39" i="1"/>
  <c r="H42" i="1" s="1"/>
  <c r="G24" i="1"/>
  <c r="A24" i="1"/>
  <c r="J52" i="1" l="1"/>
  <c r="J56" i="1"/>
  <c r="J50" i="1"/>
  <c r="J49" i="1"/>
  <c r="J55" i="1"/>
  <c r="J51" i="1"/>
  <c r="J54" i="1"/>
  <c r="J53" i="1"/>
  <c r="I39" i="1"/>
  <c r="I42" i="1" s="1"/>
  <c r="G25" i="1"/>
  <c r="A25" i="1" s="1"/>
  <c r="G28" i="1"/>
  <c r="J39" i="1" l="1"/>
  <c r="J42" i="1" s="1"/>
  <c r="J41" i="1"/>
  <c r="J40" i="1"/>
  <c r="J57" i="1"/>
  <c r="G26" i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S6" authorId="0" shapeId="0" xr:uid="{D66A6888-1DCC-462F-8212-6856375DDB4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10324DE-058A-4A0C-B706-2B2611FEFED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<sst xmlns="http://schemas.openxmlformats.org/spreadsheetml/2006/main" count="967" uniqueCount="348">
  <si>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</si>
  <si>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</si>
  <si>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</si>
  <si>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</si>
  <si>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</si>
  <si>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</si>
  <si>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</si>
  <si>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</si>
  <si>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</si>
  <si>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</si>
  <si>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</si>
  <si>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</si>
  <si>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</si>
  <si>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</si>
  <si>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</si>
  <si>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</si>
  <si>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</si>
  <si>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</si>
  <si>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</si>
  <si>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</si>
  <si>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</si>
  <si>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</si>
  <si>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</si>
  <si>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</si>
  <si>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</si>
  <si>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</si>
  <si>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</si>
  <si>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</si>
  <si>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</si>
  <si>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</si>
  <si>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</si>
  <si>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</si>
  <si>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</si>
  <si>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</si>
  <si>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</si>
  <si>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</si>
  <si>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</si>
  <si>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</si>
  <si>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</si>
  <si>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</si>
  <si>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</si>
  <si>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</si>
  <si>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</si>
  <si>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04</t>
  </si>
  <si>
    <t>KANALIZACE, VODOVOD</t>
  </si>
  <si>
    <t>02</t>
  </si>
  <si>
    <t>ŘEŠENÍ OKOLÍ A ZÁZEMÍ MĚSTSKÉHO ÚTULKU V OPAVĚ</t>
  </si>
  <si>
    <t>Objekt:</t>
  </si>
  <si>
    <t>Rozpočet:</t>
  </si>
  <si>
    <t>10/2026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</si>
  <si>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</si>
  <si>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</si>
  <si>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</si>
  <si>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</si>
  <si>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</si>
  <si>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</si>
  <si>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</si>
  <si>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</si>
  <si>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</si>
  <si>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87</t>
  </si>
  <si>
    <t>Potrubí z trub z plastických hmot</t>
  </si>
  <si>
    <t>89</t>
  </si>
  <si>
    <t>Ostatní konstrukce na trubním vedení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</si>
  <si>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</si>
  <si>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</si>
  <si>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</si>
  <si>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</si>
  <si>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</si>
  <si>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</si>
  <si>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</si>
  <si>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</si>
  <si>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</si>
  <si>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</si>
  <si>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</si>
  <si>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</si>
  <si>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</si>
  <si>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</si>
  <si>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</si>
  <si>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</si>
  <si>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</si>
  <si>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</si>
  <si>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</si>
  <si>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</si>
  <si>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</si>
  <si>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</si>
  <si>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</si>
  <si>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</si>
  <si>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</si>
  <si>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</si>
  <si>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</si>
  <si>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</si>
  <si>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</si>
  <si>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</si>
  <si>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</si>
  <si>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</si>
  <si>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</si>
  <si>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</si>
  <si>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</si>
  <si>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</si>
  <si>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</si>
  <si>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</si>
  <si>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132201111</t>
  </si>
  <si>
    <t>Hloubení rýh š.do 60 cm v hor.3 do 100 m3, STROJNĚ</t>
  </si>
  <si>
    <t>m3</t>
  </si>
  <si>
    <t>Vlastní</t>
  </si>
  <si>
    <t>Indiv</t>
  </si>
  <si>
    <t>Práce</t>
  </si>
  <si>
    <t>Žlutá</t>
  </si>
  <si>
    <t>POL1_1</t>
  </si>
  <si>
    <t>voda : 0,6*1,2*107</t>
  </si>
  <si>
    <t>VV</t>
  </si>
  <si>
    <t>132201212</t>
  </si>
  <si>
    <t>Hloubení rýh š.do 200 cm hor.3 do 1000m3,STROJNĚ</t>
  </si>
  <si>
    <t>kanal spalšky : 1,1*(1,9*29+1,2*22)</t>
  </si>
  <si>
    <t>kanal deště vsak 1 : 0,8*1,4*45+1,5*10*6</t>
  </si>
  <si>
    <t>kanal deště vsak 2 : 0,8*0,8*37+123*0,9*0,8</t>
  </si>
  <si>
    <t>ak. jímka : 2,5*2,5*3</t>
  </si>
  <si>
    <t>vod. šachta : 1,5*1,5*1,8*4</t>
  </si>
  <si>
    <t>139601102</t>
  </si>
  <si>
    <t>Ruční výkop jam, rýh a šachet v hornině tř. 3</t>
  </si>
  <si>
    <t>151101101</t>
  </si>
  <si>
    <t>Pažení a rozepření stěn rýh - příložné - hl. do 2m</t>
  </si>
  <si>
    <t>m2</t>
  </si>
  <si>
    <t>kanal : 1,8*29*2+1,4*11*2</t>
  </si>
  <si>
    <t>151101102</t>
  </si>
  <si>
    <t>Pažení a rozepření stěn rýh - příložné - hl. do 4m</t>
  </si>
  <si>
    <t>2,5*4*3</t>
  </si>
  <si>
    <t>151101111</t>
  </si>
  <si>
    <t>Odstranění pažení stěn rýh - příložné - hl. do 2 m</t>
  </si>
  <si>
    <t>151101112</t>
  </si>
  <si>
    <t>Odstranění pažení stěn rýh - příložné - hl. do 4 m</t>
  </si>
  <si>
    <t>161101101</t>
  </si>
  <si>
    <t>Svislé přemístění výkopku z hor.1-4 do 2,5 m</t>
  </si>
  <si>
    <t>7,04+377,24*0,5</t>
  </si>
  <si>
    <t>162701105</t>
  </si>
  <si>
    <t>Vodorovné přemístění výkopku z hor.1-4 do 10000 m</t>
  </si>
  <si>
    <t>72,67+69,23+17,93</t>
  </si>
  <si>
    <t>162701109</t>
  </si>
  <si>
    <t>Příplatek k vod. přemístění hor.1-4 za další 1 km</t>
  </si>
  <si>
    <t>RTS 26/ I</t>
  </si>
  <si>
    <t>POL1_</t>
  </si>
  <si>
    <t>(72,67+69,23+17,93)*10</t>
  </si>
  <si>
    <t>167101101</t>
  </si>
  <si>
    <t>Nakládání výkopku z hor. 1 ÷ 4 v množství do 100 m3</t>
  </si>
  <si>
    <t>Červená</t>
  </si>
  <si>
    <t>77,04+377,24-72,675-69,236-17,93</t>
  </si>
  <si>
    <t>167101103</t>
  </si>
  <si>
    <t>Přeložení nebo složení výkopku z hor.1 ÷ 4</t>
  </si>
  <si>
    <t>174101101</t>
  </si>
  <si>
    <t>Zásyp jam, rýh, šachet se zhutněním</t>
  </si>
  <si>
    <t>175101101</t>
  </si>
  <si>
    <t>Obsyp potrubí bez prohození sypaniny</t>
  </si>
  <si>
    <t>voda : 0,6*0,4*107</t>
  </si>
  <si>
    <t>kanal : 1,1*0,45*29+0,8*0,4*(22+11+32+37)</t>
  </si>
  <si>
    <t>175101201</t>
  </si>
  <si>
    <t>Obsyp objektu bez prohození sypaniny</t>
  </si>
  <si>
    <t>ak. jímka : 18,75-0,9*0,9*3,14*3</t>
  </si>
  <si>
    <t>vod. šachty : 16,7-0,6*0,6*3,14*1,8*3</t>
  </si>
  <si>
    <t>vsak 1 : 10*6*0,3</t>
  </si>
  <si>
    <t>vsak 2 : 123*0,8*0,3</t>
  </si>
  <si>
    <t>180402112</t>
  </si>
  <si>
    <t>Založení trávníku parkového výsevem svah do 1:2</t>
  </si>
  <si>
    <t>2*150*1,5+123*1,5+12*8</t>
  </si>
  <si>
    <t>181006114</t>
  </si>
  <si>
    <t>Rozprostření zemin v rov./sklonu 1:5, tl. do 30 cm</t>
  </si>
  <si>
    <t>181101102</t>
  </si>
  <si>
    <t>Úprava pláně v zářezech v hor. 1-4, se zhutněním</t>
  </si>
  <si>
    <t>181101121</t>
  </si>
  <si>
    <t>Úprava pozemku s rozpoj. a přehrn. hor.1,2 do 20 m</t>
  </si>
  <si>
    <t>730,5*0,15</t>
  </si>
  <si>
    <t>181201101</t>
  </si>
  <si>
    <t>Úprava pláně v násypech v hor. 1-4, bez zhutnění</t>
  </si>
  <si>
    <t>181301105</t>
  </si>
  <si>
    <t>Rozprostření ornice, rovina, tl. 25-30 cm,do 500m2</t>
  </si>
  <si>
    <t>182001122</t>
  </si>
  <si>
    <t>Plošná úprava terénu, nerovnosti do 15 cm svah 1:2</t>
  </si>
  <si>
    <t>199864</t>
  </si>
  <si>
    <t>Poplatek za skládku</t>
  </si>
  <si>
    <t>t</t>
  </si>
  <si>
    <t>159,83*1,8</t>
  </si>
  <si>
    <t>0057246</t>
  </si>
  <si>
    <t>Směs travní technická</t>
  </si>
  <si>
    <t>kg</t>
  </si>
  <si>
    <t>Specifikace</t>
  </si>
  <si>
    <t>POL3_1</t>
  </si>
  <si>
    <t>730*0,035</t>
  </si>
  <si>
    <t>1036420</t>
  </si>
  <si>
    <t>Ornice pro pozemkové úpravy, 10% jílu pH6-9 pouze dovoz bez poplatku za ornici</t>
  </si>
  <si>
    <t>730,5*0,3</t>
  </si>
  <si>
    <t>5833730</t>
  </si>
  <si>
    <t>Štěrkopísek frakce 0-2 tř.B</t>
  </si>
  <si>
    <t>T</t>
  </si>
  <si>
    <t>obsyp potrubí : 72,67*2</t>
  </si>
  <si>
    <t>obsy objektů : (69,23-47,52)*2</t>
  </si>
  <si>
    <t>58341802</t>
  </si>
  <si>
    <t>Kamenivo drcené frakce  16/32 B</t>
  </si>
  <si>
    <t>vsak : 2*(10*6*0,3+123*0,8*0,3)</t>
  </si>
  <si>
    <t>451572111</t>
  </si>
  <si>
    <t>Lože pod potrubí z kameniva těženého 0 - 4 mm</t>
  </si>
  <si>
    <t>voda : 0,6*0,15*107</t>
  </si>
  <si>
    <t>kanal : 0,15*1,1*29+0,8*0,15*(22+45+37)</t>
  </si>
  <si>
    <t>871151121</t>
  </si>
  <si>
    <t>Montáž trubek polyetylenových ve výkopu d 25 mm</t>
  </si>
  <si>
    <t>m</t>
  </si>
  <si>
    <t>871313121</t>
  </si>
  <si>
    <t>Montáž trub z plastu, gumový kroužek, DN 150</t>
  </si>
  <si>
    <t>29+22+45+37</t>
  </si>
  <si>
    <t>871318111</t>
  </si>
  <si>
    <t>Kladení drenážního potrubí z plastických hmot odvod. rigol</t>
  </si>
  <si>
    <t>28611142.</t>
  </si>
  <si>
    <t>Trubka PVC kanalizační hladká d 110x3,0x2000 mm</t>
  </si>
  <si>
    <t>kus</t>
  </si>
  <si>
    <t>28611149.</t>
  </si>
  <si>
    <t>Trubka PVC kanalizační hladká d 125x3,0x5000 mm</t>
  </si>
  <si>
    <t>2861121</t>
  </si>
  <si>
    <t>Trubka PVC-U drenážní perforovaná DN200 MP</t>
  </si>
  <si>
    <t>28611262.</t>
  </si>
  <si>
    <t>Trubka kanalizační KGEM SN 8 PVC 160x4,7x5000</t>
  </si>
  <si>
    <t>(30+15)/5</t>
  </si>
  <si>
    <t>28613460</t>
  </si>
  <si>
    <t>Trubka vodovodní PE RC Protect SDR 11  25x2,3 mm</t>
  </si>
  <si>
    <t>28614652.</t>
  </si>
  <si>
    <t>Koleno 45°  DN 160</t>
  </si>
  <si>
    <t>2865043</t>
  </si>
  <si>
    <t>Koleno odpadové PVC-U D 110/87°</t>
  </si>
  <si>
    <t>2865065</t>
  </si>
  <si>
    <t>Koleno kanalizační PVC-U  D 125/45°</t>
  </si>
  <si>
    <t>28650702</t>
  </si>
  <si>
    <t>Odbočka kanalizační PVC-U  D 125/125 mm/60°</t>
  </si>
  <si>
    <t>2865070</t>
  </si>
  <si>
    <t>Odbočka kanalizační PVC-U  D 160/140 mm/60°</t>
  </si>
  <si>
    <t>14546</t>
  </si>
  <si>
    <t>Položení folie</t>
  </si>
  <si>
    <t>14547</t>
  </si>
  <si>
    <t>Položení sig.drátu</t>
  </si>
  <si>
    <t>28697250</t>
  </si>
  <si>
    <t>Šachta vodoměrná plastová dn 1000 včetně poklopu a stupadel</t>
  </si>
  <si>
    <t>85641</t>
  </si>
  <si>
    <t>Akumul. nádrž plast dvoupl. 6,48 m3 výplň betonem, dodávka + osazení</t>
  </si>
  <si>
    <t>kpl</t>
  </si>
  <si>
    <t>včetně filtru a technologického vystrojení (čerpadlo, ovládání) : 1</t>
  </si>
  <si>
    <t xml:space="preserve">filtr srážkové vody : </t>
  </si>
  <si>
    <t xml:space="preserve">hladinový spínač : </t>
  </si>
  <si>
    <t xml:space="preserve">plovoucí sací filtr : </t>
  </si>
  <si>
    <t xml:space="preserve">provozní a monitorovací jednotka : </t>
  </si>
  <si>
    <t xml:space="preserve">zklidnění proudu nátokové vody : </t>
  </si>
  <si>
    <t xml:space="preserve">přívod a výtlak pitné vody 25 metrů : </t>
  </si>
  <si>
    <t>892233111</t>
  </si>
  <si>
    <t>Desinfekce vodovodního potrubí DN 70</t>
  </si>
  <si>
    <t>892241111</t>
  </si>
  <si>
    <t>Tlaková zkouška vodovodního potrubí DN 80</t>
  </si>
  <si>
    <t>894211111</t>
  </si>
  <si>
    <t>Šachty z betonu kruhové,dno C 25/30,potrubí DN 200</t>
  </si>
  <si>
    <t>oprava stáv. šachty : 1</t>
  </si>
  <si>
    <t>894401211</t>
  </si>
  <si>
    <t>Osazení betonových skruží rovných</t>
  </si>
  <si>
    <t>894402211</t>
  </si>
  <si>
    <t>Osazení beton. skruží přechodových</t>
  </si>
  <si>
    <t>894431112</t>
  </si>
  <si>
    <t>Osazení vodměrné šachty</t>
  </si>
  <si>
    <t>894432112</t>
  </si>
  <si>
    <t>Osazení plastové šachty revizní prům.425 mm,</t>
  </si>
  <si>
    <t>kanal : 2</t>
  </si>
  <si>
    <t>vsak systém : 13</t>
  </si>
  <si>
    <t>8945</t>
  </si>
  <si>
    <t>Napojení na  stávající potrubí</t>
  </si>
  <si>
    <t>ks</t>
  </si>
  <si>
    <t>899101111</t>
  </si>
  <si>
    <t>Osazení poklopu s rámem do 50 kg</t>
  </si>
  <si>
    <t>899102111</t>
  </si>
  <si>
    <t>Osazení poklopu s rámem do 100 kg</t>
  </si>
  <si>
    <t>1964114</t>
  </si>
  <si>
    <t>Drát měděný Cu</t>
  </si>
  <si>
    <t>110*0,3</t>
  </si>
  <si>
    <t>28314142.</t>
  </si>
  <si>
    <t>Fólie výstražná š. 330 x 1,2 mm bílá 3,3 m/kg</t>
  </si>
  <si>
    <t>110/3,3</t>
  </si>
  <si>
    <t>28697081.</t>
  </si>
  <si>
    <t>Poklop teleskopický DN 425 D 400 G + klip</t>
  </si>
  <si>
    <t>28697140</t>
  </si>
  <si>
    <t>Roura šachtová korugovaná  bez hrdla 315/2000 mm</t>
  </si>
  <si>
    <t>Roura šachtová korugovaná  bez hrdla 425/1500 mm</t>
  </si>
  <si>
    <t>R-položka</t>
  </si>
  <si>
    <t>POL12_0</t>
  </si>
  <si>
    <t>Roura šachtová korugovaná  bez hrdla 425/2000 mm</t>
  </si>
  <si>
    <t>2869714</t>
  </si>
  <si>
    <t>Poklop do šachtové roury 315mm/1,5T PP</t>
  </si>
  <si>
    <t>28697147</t>
  </si>
  <si>
    <t>Těsnění šachtové roury a teleskopu 425 mm</t>
  </si>
  <si>
    <t>28697167</t>
  </si>
  <si>
    <t>Dno šachtové výkyvné TEGRA 425/160 přímé</t>
  </si>
  <si>
    <t>5922417</t>
  </si>
  <si>
    <t>Prstenec vyrovnávací 63/120</t>
  </si>
  <si>
    <t>59224353.</t>
  </si>
  <si>
    <t>Konus šachetní  100-63/58</t>
  </si>
  <si>
    <t>59224358.</t>
  </si>
  <si>
    <t>Skruž šachetní  100/25/12 PS</t>
  </si>
  <si>
    <t>59224373.</t>
  </si>
  <si>
    <t>Těsnění elastom pro šach díly  - DN 1000</t>
  </si>
  <si>
    <t>998276101</t>
  </si>
  <si>
    <t>Přesun hmot pro trubní vedení plastová,otevř.výkop</t>
  </si>
  <si>
    <t>289971211</t>
  </si>
  <si>
    <t>Zřízení vrstvy z geotextilie sklon do 1:5 š.do 3 m</t>
  </si>
  <si>
    <t>Běžná</t>
  </si>
  <si>
    <t>POL1_0</t>
  </si>
  <si>
    <t>2*(10*6+10*0,3+6*0,3+123*0,8+123*0,3*0,8*0,3*4)</t>
  </si>
  <si>
    <t>69366021</t>
  </si>
  <si>
    <t>Textilie netkaná  šíře 200 cm, 200g/m2</t>
  </si>
  <si>
    <t>397,24*1,15</t>
  </si>
  <si>
    <t>998711201</t>
  </si>
  <si>
    <t>Přesun hmot pro izolace proti vodě, v objektech výšky do 6 m</t>
  </si>
  <si>
    <t>Přesun hmot</t>
  </si>
  <si>
    <t>POL7_1001</t>
  </si>
  <si>
    <t>721211550</t>
  </si>
  <si>
    <t>Vpusť dvorní HL616, klapka, lapač, příruba litinová mřížka 226 x 226 DN 100, 150</t>
  </si>
  <si>
    <t>POL1_7</t>
  </si>
  <si>
    <t>721242110</t>
  </si>
  <si>
    <t>Lapač střešních splavenin PP HL600 DN 100, kloub zápachová klapka, koš na listí</t>
  </si>
  <si>
    <t>998721201</t>
  </si>
  <si>
    <t>Přesun hmot pro vnitřní kanalizaci, v objektech výšky do 6 m</t>
  </si>
  <si>
    <t>POL7_7</t>
  </si>
  <si>
    <t>722221134</t>
  </si>
  <si>
    <t>Ventil výtokový G 1/2 1závit</t>
  </si>
  <si>
    <t>soubor</t>
  </si>
  <si>
    <t>722221135</t>
  </si>
  <si>
    <t>Ventil výtokový G 3/4 1závit</t>
  </si>
  <si>
    <t>722224212</t>
  </si>
  <si>
    <t>Ventil mrazuvzdorný  DN 20</t>
  </si>
  <si>
    <t>722231021</t>
  </si>
  <si>
    <t>Ventil přímý G 1/2+odvodnění 2 záv</t>
  </si>
  <si>
    <t>722231022</t>
  </si>
  <si>
    <t>Ventil přímý G 3/4+odvodnění 2 záv</t>
  </si>
  <si>
    <t>722232045</t>
  </si>
  <si>
    <t>Kulo koh vnit záv G1 PN42-185°C</t>
  </si>
  <si>
    <t>998722201</t>
  </si>
  <si>
    <t>Přesun hmot pro vnitřní vodovod, v objektech výšky do 6 m</t>
  </si>
  <si>
    <t>SUM</t>
  </si>
  <si>
    <t>Poznámky uchazeče k zadání</t>
  </si>
  <si>
    <t>POPUZIV</t>
  </si>
  <si>
    <t>END</t>
  </si>
  <si>
    <t>Statutární město Opava</t>
  </si>
  <si>
    <t>00300535</t>
  </si>
  <si>
    <t>CZ00300535</t>
  </si>
  <si>
    <t>Horní náměstí 382/69</t>
  </si>
  <si>
    <t>746 01</t>
  </si>
  <si>
    <t>Opava</t>
  </si>
  <si>
    <t>Městský útulek Opava - okolí a zázemí</t>
  </si>
  <si>
    <t>MĚSTSKÝ ÚTULEK OPAVA - OKOLÍ A ZÁZEMÍ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</si>
</sst>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1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algorithmName="SHA-512" hashValue="VYEzvcNa5RLtxFoObIOfG6u+K67fsO61airbgRk4RncVj4dBUcQezl0pOOJPAzxPK4pWg/cPmGNrrncGii6o2Q==" saltValue="ugKJerh3zyiOyZIL+hbe5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6" t="s">
        <v>4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">
      <c r="A2" s="2"/>
      <c r="B2" s="77" t="s">
        <v>24</v>
      </c>
      <c r="C2" s="78"/>
      <c r="D2" s="79" t="s">
        <v>49</v>
      </c>
      <c r="E2" s="205" t="s">
        <v>346</v>
      </c>
      <c r="F2" s="206"/>
      <c r="G2" s="206"/>
      <c r="H2" s="206"/>
      <c r="I2" s="206"/>
      <c r="J2" s="20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8" t="s">
        <v>44</v>
      </c>
      <c r="F3" s="209"/>
      <c r="G3" s="209"/>
      <c r="H3" s="209"/>
      <c r="I3" s="209"/>
      <c r="J3" s="210"/>
    </row>
    <row r="4" spans="1:15" ht="23.25" customHeight="1" x14ac:dyDescent="0.2">
      <c r="A4" s="76">
        <v>1650</v>
      </c>
      <c r="B4" s="82" t="s">
        <v>48</v>
      </c>
      <c r="C4" s="83"/>
      <c r="D4" s="84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 t="s">
        <v>340</v>
      </c>
      <c r="E5" s="224"/>
      <c r="F5" s="224"/>
      <c r="G5" s="224"/>
      <c r="H5" s="18" t="s">
        <v>42</v>
      </c>
      <c r="I5" s="192" t="s">
        <v>341</v>
      </c>
      <c r="J5" s="8"/>
    </row>
    <row r="6" spans="1:15" ht="15.75" customHeight="1" x14ac:dyDescent="0.2">
      <c r="A6" s="2"/>
      <c r="B6" s="28"/>
      <c r="C6" s="55"/>
      <c r="D6" s="225" t="s">
        <v>343</v>
      </c>
      <c r="E6" s="226"/>
      <c r="F6" s="226"/>
      <c r="G6" s="226"/>
      <c r="H6" s="18" t="s">
        <v>36</v>
      </c>
      <c r="I6" s="193" t="s">
        <v>342</v>
      </c>
      <c r="J6" s="8"/>
    </row>
    <row r="7" spans="1:15" ht="15.75" customHeight="1" x14ac:dyDescent="0.2">
      <c r="A7" s="2"/>
      <c r="B7" s="29"/>
      <c r="C7" s="56"/>
      <c r="D7" s="194" t="s">
        <v>344</v>
      </c>
      <c r="E7" s="227" t="s">
        <v>345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2"/>
      <c r="E11" s="212"/>
      <c r="F11" s="212"/>
      <c r="G11" s="212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SUMIF(F49:F56,A16,I49:I56)+SUMIF(F49:F56,"PSU",I49:I56)</f>
        <v>0</v>
      </c>
      <c r="J16" s="204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SUMIF(F49:F56,A17,I49:I56)</f>
        <v>0</v>
      </c>
      <c r="J17" s="204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SUMIF(F49:F56,A18,I49:I56)</f>
        <v>0</v>
      </c>
      <c r="J18" s="204"/>
    </row>
    <row r="19" spans="1:10" ht="23.25" customHeight="1" x14ac:dyDescent="0.2">
      <c r="A19" s="139" t="s">
        <v>71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SUMIF(F49:F56,A19,I49:I56)</f>
        <v>0</v>
      </c>
      <c r="J19" s="204"/>
    </row>
    <row r="20" spans="1:10" ht="23.25" customHeight="1" x14ac:dyDescent="0.2">
      <c r="A20" s="139" t="s">
        <v>72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SUMIF(F49:F56,A20,I49:I56)</f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16"/>
      <c r="G21" s="215"/>
      <c r="H21" s="216"/>
      <c r="I21" s="215">
        <f>SUM(I16:J20)</f>
        <v>0</v>
      </c>
      <c r="J21" s="23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9">
        <f>A25</f>
        <v>0</v>
      </c>
      <c r="H26" s="200"/>
      <c r="I26" s="20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6">
        <f>ZakladDPHSniVypocet+ZakladDPHZaklVypocet</f>
        <v>0</v>
      </c>
      <c r="H28" s="236"/>
      <c r="I28" s="23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5">
        <f>A27</f>
        <v>0</v>
      </c>
      <c r="H29" s="235"/>
      <c r="I29" s="235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7"/>
      <c r="E34" s="238"/>
      <c r="G34" s="239"/>
      <c r="H34" s="240"/>
      <c r="I34" s="240"/>
      <c r="J34" s="25"/>
    </row>
    <row r="35" spans="1:10" ht="12.75" customHeight="1" x14ac:dyDescent="0.2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241"/>
      <c r="D39" s="241"/>
      <c r="E39" s="241"/>
      <c r="F39" s="99">
        <f>'02 04 Pol'!AE153</f>
        <v>0</v>
      </c>
      <c r="G39" s="100">
        <f>'02 04 Pol'!AF153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 t="s">
        <v>45</v>
      </c>
      <c r="C40" s="242" t="s">
        <v>46</v>
      </c>
      <c r="D40" s="242"/>
      <c r="E40" s="242"/>
      <c r="F40" s="104">
        <f>'02 04 Pol'!AE153</f>
        <v>0</v>
      </c>
      <c r="G40" s="105">
        <f>'02 04 Pol'!AF153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">
      <c r="A41" s="88">
        <v>3</v>
      </c>
      <c r="B41" s="107" t="s">
        <v>43</v>
      </c>
      <c r="C41" s="241" t="s">
        <v>44</v>
      </c>
      <c r="D41" s="241"/>
      <c r="E41" s="241"/>
      <c r="F41" s="108">
        <f>'02 04 Pol'!AE153</f>
        <v>0</v>
      </c>
      <c r="G41" s="101">
        <f>'02 04 Pol'!AF153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">
      <c r="A42" s="88"/>
      <c r="B42" s="243" t="s">
        <v>51</v>
      </c>
      <c r="C42" s="244"/>
      <c r="D42" s="244"/>
      <c r="E42" s="245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55</v>
      </c>
      <c r="C49" s="246" t="s">
        <v>56</v>
      </c>
      <c r="D49" s="247"/>
      <c r="E49" s="247"/>
      <c r="F49" s="135" t="s">
        <v>26</v>
      </c>
      <c r="G49" s="136"/>
      <c r="H49" s="136"/>
      <c r="I49" s="136">
        <f>'02 04 Pol'!G8</f>
        <v>0</v>
      </c>
      <c r="J49" s="132" t="str">
        <f>IF(I57=0,"",I49/I57*100)</f>
        <v/>
      </c>
    </row>
    <row r="50" spans="1:10" ht="36.75" customHeight="1" x14ac:dyDescent="0.2">
      <c r="A50" s="123"/>
      <c r="B50" s="128" t="s">
        <v>57</v>
      </c>
      <c r="C50" s="246" t="s">
        <v>58</v>
      </c>
      <c r="D50" s="247"/>
      <c r="E50" s="247"/>
      <c r="F50" s="135" t="s">
        <v>26</v>
      </c>
      <c r="G50" s="136"/>
      <c r="H50" s="136"/>
      <c r="I50" s="136">
        <f>'02 04 Pol'!G71</f>
        <v>0</v>
      </c>
      <c r="J50" s="132" t="str">
        <f>IF(I57=0,"",I50/I57*100)</f>
        <v/>
      </c>
    </row>
    <row r="51" spans="1:10" ht="36.75" customHeight="1" x14ac:dyDescent="0.2">
      <c r="A51" s="123"/>
      <c r="B51" s="128" t="s">
        <v>59</v>
      </c>
      <c r="C51" s="246" t="s">
        <v>60</v>
      </c>
      <c r="D51" s="247"/>
      <c r="E51" s="247"/>
      <c r="F51" s="135" t="s">
        <v>26</v>
      </c>
      <c r="G51" s="136"/>
      <c r="H51" s="136"/>
      <c r="I51" s="136">
        <f>'02 04 Pol'!G75</f>
        <v>0</v>
      </c>
      <c r="J51" s="132" t="str">
        <f>IF(I57=0,"",I51/I57*100)</f>
        <v/>
      </c>
    </row>
    <row r="52" spans="1:10" ht="36.75" customHeight="1" x14ac:dyDescent="0.2">
      <c r="A52" s="123"/>
      <c r="B52" s="128" t="s">
        <v>61</v>
      </c>
      <c r="C52" s="246" t="s">
        <v>62</v>
      </c>
      <c r="D52" s="247"/>
      <c r="E52" s="247"/>
      <c r="F52" s="135" t="s">
        <v>26</v>
      </c>
      <c r="G52" s="136"/>
      <c r="H52" s="136"/>
      <c r="I52" s="136">
        <f>'02 04 Pol'!G92</f>
        <v>0</v>
      </c>
      <c r="J52" s="132" t="str">
        <f>IF(I57=0,"",I52/I57*100)</f>
        <v/>
      </c>
    </row>
    <row r="53" spans="1:10" ht="36.75" customHeight="1" x14ac:dyDescent="0.2">
      <c r="A53" s="123"/>
      <c r="B53" s="128" t="s">
        <v>63</v>
      </c>
      <c r="C53" s="246" t="s">
        <v>64</v>
      </c>
      <c r="D53" s="247"/>
      <c r="E53" s="247"/>
      <c r="F53" s="135" t="s">
        <v>26</v>
      </c>
      <c r="G53" s="136"/>
      <c r="H53" s="136"/>
      <c r="I53" s="136">
        <f>'02 04 Pol'!G132</f>
        <v>0</v>
      </c>
      <c r="J53" s="132" t="str">
        <f>IF(I57=0,"",I53/I57*100)</f>
        <v/>
      </c>
    </row>
    <row r="54" spans="1:10" ht="36.75" customHeight="1" x14ac:dyDescent="0.2">
      <c r="A54" s="123"/>
      <c r="B54" s="128" t="s">
        <v>65</v>
      </c>
      <c r="C54" s="246" t="s">
        <v>66</v>
      </c>
      <c r="D54" s="247"/>
      <c r="E54" s="247"/>
      <c r="F54" s="135" t="s">
        <v>27</v>
      </c>
      <c r="G54" s="136"/>
      <c r="H54" s="136"/>
      <c r="I54" s="136">
        <f>'02 04 Pol'!G134</f>
        <v>0</v>
      </c>
      <c r="J54" s="132" t="str">
        <f>IF(I57=0,"",I54/I57*100)</f>
        <v/>
      </c>
    </row>
    <row r="55" spans="1:10" ht="36.75" customHeight="1" x14ac:dyDescent="0.2">
      <c r="A55" s="123"/>
      <c r="B55" s="128" t="s">
        <v>67</v>
      </c>
      <c r="C55" s="246" t="s">
        <v>68</v>
      </c>
      <c r="D55" s="247"/>
      <c r="E55" s="247"/>
      <c r="F55" s="135" t="s">
        <v>27</v>
      </c>
      <c r="G55" s="136"/>
      <c r="H55" s="136"/>
      <c r="I55" s="136">
        <f>'02 04 Pol'!G140</f>
        <v>0</v>
      </c>
      <c r="J55" s="132" t="str">
        <f>IF(I57=0,"",I55/I57*100)</f>
        <v/>
      </c>
    </row>
    <row r="56" spans="1:10" ht="36.75" customHeight="1" x14ac:dyDescent="0.2">
      <c r="A56" s="123"/>
      <c r="B56" s="128" t="s">
        <v>69</v>
      </c>
      <c r="C56" s="246" t="s">
        <v>70</v>
      </c>
      <c r="D56" s="247"/>
      <c r="E56" s="247"/>
      <c r="F56" s="135" t="s">
        <v>27</v>
      </c>
      <c r="G56" s="136"/>
      <c r="H56" s="136"/>
      <c r="I56" s="136">
        <f>'02 04 Pol'!G144</f>
        <v>0</v>
      </c>
      <c r="J56" s="132" t="str">
        <f>IF(I57=0,"",I56/I57*100)</f>
        <v/>
      </c>
    </row>
    <row r="57" spans="1:10" ht="25.5" customHeight="1" x14ac:dyDescent="0.2">
      <c r="A57" s="124"/>
      <c r="B57" s="129" t="s">
        <v>1</v>
      </c>
      <c r="C57" s="130"/>
      <c r="D57" s="131"/>
      <c r="E57" s="131"/>
      <c r="F57" s="137"/>
      <c r="G57" s="138"/>
      <c r="H57" s="138"/>
      <c r="I57" s="138">
        <f>SUM(I49:I56)</f>
        <v>0</v>
      </c>
      <c r="J57" s="133">
        <f>SUM(J49:J56)</f>
        <v>0</v>
      </c>
    </row>
    <row r="58" spans="1:10" x14ac:dyDescent="0.2">
      <c r="F58" s="87"/>
      <c r="G58" s="87"/>
      <c r="H58" s="87"/>
      <c r="I58" s="87"/>
      <c r="J58" s="134"/>
    </row>
    <row r="59" spans="1:10" x14ac:dyDescent="0.2">
      <c r="F59" s="87"/>
      <c r="G59" s="87"/>
      <c r="H59" s="87"/>
      <c r="I59" s="87"/>
      <c r="J59" s="134"/>
    </row>
    <row r="60" spans="1:10" x14ac:dyDescent="0.2">
      <c r="F60" s="87"/>
      <c r="G60" s="87"/>
      <c r="H60" s="87"/>
      <c r="I60" s="87"/>
      <c r="J60" s="134"/>
    </row>
  </sheetData>
  <sheetProtection algorithmName="SHA-512" hashValue="o4rdDzkJDWu8KdS7ouENCn7LILjSLo3sSAetV3bVy43AVJ4wGtLoRTtolVyPrdXltrcnsbqGQpCylz2Ab3mAtQ==" saltValue="4e7tsJy3+Yc1vLVcoOPd0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FKzFR9Auf63/5Vu5SHXODxqsMMf9xt43p82iWACi9XXMYGKGzOLNxUmrlmBfl6MK0bS7//QKB/SzQOxqgzvE4g==" saltValue="YK2s63A5qxO0fjf31fO6d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E8C54-D579-4C74-ACBE-1461CA23E208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4" t="s">
        <v>7</v>
      </c>
      <c r="B1" s="264"/>
      <c r="C1" s="264"/>
      <c r="D1" s="264"/>
      <c r="E1" s="264"/>
      <c r="F1" s="264"/>
      <c r="G1" s="264"/>
      <c r="AG1" t="s">
        <v>73</v>
      </c>
    </row>
    <row r="2" spans="1:60" ht="24.95" customHeight="1" x14ac:dyDescent="0.2">
      <c r="A2" s="50" t="s">
        <v>8</v>
      </c>
      <c r="B2" s="49" t="s">
        <v>49</v>
      </c>
      <c r="C2" s="265" t="s">
        <v>347</v>
      </c>
      <c r="D2" s="266"/>
      <c r="E2" s="266"/>
      <c r="F2" s="266"/>
      <c r="G2" s="267"/>
      <c r="AG2" t="s">
        <v>74</v>
      </c>
    </row>
    <row r="3" spans="1:60" ht="24.95" customHeight="1" x14ac:dyDescent="0.2">
      <c r="A3" s="50" t="s">
        <v>9</v>
      </c>
      <c r="B3" s="49" t="s">
        <v>45</v>
      </c>
      <c r="C3" s="265" t="s">
        <v>44</v>
      </c>
      <c r="D3" s="266"/>
      <c r="E3" s="266"/>
      <c r="F3" s="266"/>
      <c r="G3" s="267"/>
      <c r="AC3" s="121" t="s">
        <v>74</v>
      </c>
      <c r="AG3" t="s">
        <v>75</v>
      </c>
    </row>
    <row r="4" spans="1:60" ht="24.95" customHeight="1" x14ac:dyDescent="0.2">
      <c r="A4" s="140" t="s">
        <v>10</v>
      </c>
      <c r="B4" s="141" t="s">
        <v>43</v>
      </c>
      <c r="C4" s="268" t="s">
        <v>44</v>
      </c>
      <c r="D4" s="269"/>
      <c r="E4" s="269"/>
      <c r="F4" s="269"/>
      <c r="G4" s="270"/>
      <c r="AG4" t="s">
        <v>76</v>
      </c>
    </row>
    <row r="5" spans="1:60" x14ac:dyDescent="0.2">
      <c r="D5" s="10"/>
    </row>
    <row r="6" spans="1:60" ht="38.25" x14ac:dyDescent="0.2">
      <c r="A6" s="143" t="s">
        <v>77</v>
      </c>
      <c r="B6" s="145" t="s">
        <v>78</v>
      </c>
      <c r="C6" s="145" t="s">
        <v>79</v>
      </c>
      <c r="D6" s="144" t="s">
        <v>80</v>
      </c>
      <c r="E6" s="143" t="s">
        <v>81</v>
      </c>
      <c r="F6" s="142" t="s">
        <v>82</v>
      </c>
      <c r="G6" s="143" t="s">
        <v>31</v>
      </c>
      <c r="H6" s="146" t="s">
        <v>32</v>
      </c>
      <c r="I6" s="146" t="s">
        <v>83</v>
      </c>
      <c r="J6" s="146" t="s">
        <v>33</v>
      </c>
      <c r="K6" s="146" t="s">
        <v>84</v>
      </c>
      <c r="L6" s="146" t="s">
        <v>85</v>
      </c>
      <c r="M6" s="146" t="s">
        <v>86</v>
      </c>
      <c r="N6" s="146" t="s">
        <v>87</v>
      </c>
      <c r="O6" s="146" t="s">
        <v>88</v>
      </c>
      <c r="P6" s="146" t="s">
        <v>89</v>
      </c>
      <c r="Q6" s="146" t="s">
        <v>90</v>
      </c>
      <c r="R6" s="146" t="s">
        <v>91</v>
      </c>
      <c r="S6" s="146" t="s">
        <v>92</v>
      </c>
      <c r="T6" s="146" t="s">
        <v>93</v>
      </c>
      <c r="U6" s="146" t="s">
        <v>94</v>
      </c>
      <c r="V6" s="146" t="s">
        <v>95</v>
      </c>
      <c r="W6" s="146" t="s">
        <v>96</v>
      </c>
      <c r="X6" s="146" t="s">
        <v>97</v>
      </c>
      <c r="Y6" s="146" t="s">
        <v>98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4" t="s">
        <v>99</v>
      </c>
      <c r="B8" s="165" t="s">
        <v>55</v>
      </c>
      <c r="C8" s="184" t="s">
        <v>56</v>
      </c>
      <c r="D8" s="166"/>
      <c r="E8" s="167"/>
      <c r="F8" s="168"/>
      <c r="G8" s="169">
        <f>SUMIF(AG9:AG70,"&lt;&gt;NOR",G9:G70)</f>
        <v>0</v>
      </c>
      <c r="H8" s="163"/>
      <c r="I8" s="163">
        <f>SUM(I9:I70)</f>
        <v>0</v>
      </c>
      <c r="J8" s="163"/>
      <c r="K8" s="163">
        <f>SUM(K9:K70)</f>
        <v>0</v>
      </c>
      <c r="L8" s="163"/>
      <c r="M8" s="163">
        <f>SUM(M9:M70)</f>
        <v>0</v>
      </c>
      <c r="N8" s="162"/>
      <c r="O8" s="162">
        <f>SUM(O9:O70)</f>
        <v>649.97</v>
      </c>
      <c r="P8" s="162"/>
      <c r="Q8" s="162">
        <f>SUM(Q9:Q70)</f>
        <v>0</v>
      </c>
      <c r="R8" s="163"/>
      <c r="S8" s="163"/>
      <c r="T8" s="163"/>
      <c r="U8" s="163"/>
      <c r="V8" s="163">
        <f>SUM(V9:V70)</f>
        <v>564.98</v>
      </c>
      <c r="W8" s="163"/>
      <c r="X8" s="163"/>
      <c r="Y8" s="163"/>
      <c r="AG8" t="s">
        <v>100</v>
      </c>
    </row>
    <row r="9" spans="1:60" ht="22.5" outlineLevel="1" x14ac:dyDescent="0.2">
      <c r="A9" s="177">
        <v>1</v>
      </c>
      <c r="B9" s="178" t="s">
        <v>101</v>
      </c>
      <c r="C9" s="185" t="s">
        <v>102</v>
      </c>
      <c r="D9" s="179" t="s">
        <v>103</v>
      </c>
      <c r="E9" s="180">
        <v>77.040000000000006</v>
      </c>
      <c r="F9" s="181"/>
      <c r="G9" s="182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104</v>
      </c>
      <c r="T9" s="158" t="s">
        <v>105</v>
      </c>
      <c r="U9" s="158">
        <v>0.23</v>
      </c>
      <c r="V9" s="158">
        <f>ROUND(E9*U9,2)</f>
        <v>17.72</v>
      </c>
      <c r="W9" s="158"/>
      <c r="X9" s="158" t="s">
        <v>106</v>
      </c>
      <c r="Y9" s="158" t="s">
        <v>107</v>
      </c>
      <c r="Z9" s="147"/>
      <c r="AA9" s="147"/>
      <c r="AB9" s="147"/>
      <c r="AC9" s="147"/>
      <c r="AD9" s="147"/>
      <c r="AE9" s="147"/>
      <c r="AF9" s="147"/>
      <c r="AG9" s="147" t="s">
        <v>108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71">
        <v>2</v>
      </c>
      <c r="B10" s="172" t="s">
        <v>101</v>
      </c>
      <c r="C10" s="186" t="s">
        <v>102</v>
      </c>
      <c r="D10" s="173" t="s">
        <v>103</v>
      </c>
      <c r="E10" s="174">
        <v>77.040000000000006</v>
      </c>
      <c r="F10" s="175"/>
      <c r="G10" s="176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0</v>
      </c>
      <c r="N10" s="157">
        <v>0</v>
      </c>
      <c r="O10" s="157">
        <f>ROUND(E10*N10,2)</f>
        <v>0</v>
      </c>
      <c r="P10" s="157">
        <v>0</v>
      </c>
      <c r="Q10" s="157">
        <f>ROUND(E10*P10,2)</f>
        <v>0</v>
      </c>
      <c r="R10" s="158"/>
      <c r="S10" s="158" t="s">
        <v>104</v>
      </c>
      <c r="T10" s="158" t="s">
        <v>105</v>
      </c>
      <c r="U10" s="158">
        <v>0.23</v>
      </c>
      <c r="V10" s="158">
        <f>ROUND(E10*U10,2)</f>
        <v>17.72</v>
      </c>
      <c r="W10" s="158"/>
      <c r="X10" s="158" t="s">
        <v>106</v>
      </c>
      <c r="Y10" s="158" t="s">
        <v>107</v>
      </c>
      <c r="Z10" s="147"/>
      <c r="AA10" s="147"/>
      <c r="AB10" s="147"/>
      <c r="AC10" s="147"/>
      <c r="AD10" s="147"/>
      <c r="AE10" s="147"/>
      <c r="AF10" s="147"/>
      <c r="AG10" s="147" t="s">
        <v>108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7" t="s">
        <v>109</v>
      </c>
      <c r="D11" s="160"/>
      <c r="E11" s="161">
        <v>77.040000000000006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7"/>
      <c r="AA11" s="147"/>
      <c r="AB11" s="147"/>
      <c r="AC11" s="147"/>
      <c r="AD11" s="147"/>
      <c r="AE11" s="147"/>
      <c r="AF11" s="147"/>
      <c r="AG11" s="147" t="s">
        <v>110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77">
        <v>3</v>
      </c>
      <c r="B12" s="178" t="s">
        <v>111</v>
      </c>
      <c r="C12" s="185" t="s">
        <v>112</v>
      </c>
      <c r="D12" s="179" t="s">
        <v>103</v>
      </c>
      <c r="E12" s="180">
        <v>377.24</v>
      </c>
      <c r="F12" s="181"/>
      <c r="G12" s="182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7">
        <v>0</v>
      </c>
      <c r="O12" s="157">
        <f>ROUND(E12*N12,2)</f>
        <v>0</v>
      </c>
      <c r="P12" s="157">
        <v>0</v>
      </c>
      <c r="Q12" s="157">
        <f>ROUND(E12*P12,2)</f>
        <v>0</v>
      </c>
      <c r="R12" s="158"/>
      <c r="S12" s="158" t="s">
        <v>104</v>
      </c>
      <c r="T12" s="158" t="s">
        <v>105</v>
      </c>
      <c r="U12" s="158">
        <v>0.156</v>
      </c>
      <c r="V12" s="158">
        <f>ROUND(E12*U12,2)</f>
        <v>58.85</v>
      </c>
      <c r="W12" s="158"/>
      <c r="X12" s="158" t="s">
        <v>106</v>
      </c>
      <c r="Y12" s="158" t="s">
        <v>107</v>
      </c>
      <c r="Z12" s="147"/>
      <c r="AA12" s="147"/>
      <c r="AB12" s="147"/>
      <c r="AC12" s="147"/>
      <c r="AD12" s="147"/>
      <c r="AE12" s="147"/>
      <c r="AF12" s="147"/>
      <c r="AG12" s="147" t="s">
        <v>108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1">
        <v>4</v>
      </c>
      <c r="B13" s="172" t="s">
        <v>111</v>
      </c>
      <c r="C13" s="186" t="s">
        <v>112</v>
      </c>
      <c r="D13" s="173" t="s">
        <v>103</v>
      </c>
      <c r="E13" s="174">
        <v>377.24</v>
      </c>
      <c r="F13" s="175"/>
      <c r="G13" s="176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8"/>
      <c r="S13" s="158" t="s">
        <v>104</v>
      </c>
      <c r="T13" s="158" t="s">
        <v>105</v>
      </c>
      <c r="U13" s="158">
        <v>0.156</v>
      </c>
      <c r="V13" s="158">
        <f>ROUND(E13*U13,2)</f>
        <v>58.85</v>
      </c>
      <c r="W13" s="158"/>
      <c r="X13" s="158" t="s">
        <v>106</v>
      </c>
      <c r="Y13" s="158" t="s">
        <v>107</v>
      </c>
      <c r="Z13" s="147"/>
      <c r="AA13" s="147"/>
      <c r="AB13" s="147"/>
      <c r="AC13" s="147"/>
      <c r="AD13" s="147"/>
      <c r="AE13" s="147"/>
      <c r="AF13" s="147"/>
      <c r="AG13" s="147" t="s">
        <v>108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7" t="s">
        <v>113</v>
      </c>
      <c r="D14" s="160"/>
      <c r="E14" s="161">
        <v>89.65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110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7" t="s">
        <v>114</v>
      </c>
      <c r="D15" s="160"/>
      <c r="E15" s="161">
        <v>140.4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110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87" t="s">
        <v>115</v>
      </c>
      <c r="D16" s="160"/>
      <c r="E16" s="161">
        <v>112.24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110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87" t="s">
        <v>116</v>
      </c>
      <c r="D17" s="160"/>
      <c r="E17" s="161">
        <v>18.75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110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7" t="s">
        <v>117</v>
      </c>
      <c r="D18" s="160"/>
      <c r="E18" s="161">
        <v>16.2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110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7">
        <v>5</v>
      </c>
      <c r="B19" s="178" t="s">
        <v>118</v>
      </c>
      <c r="C19" s="185" t="s">
        <v>119</v>
      </c>
      <c r="D19" s="179" t="s">
        <v>103</v>
      </c>
      <c r="E19" s="180">
        <v>0.5</v>
      </c>
      <c r="F19" s="181"/>
      <c r="G19" s="182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8"/>
      <c r="S19" s="158" t="s">
        <v>104</v>
      </c>
      <c r="T19" s="158" t="s">
        <v>105</v>
      </c>
      <c r="U19" s="158">
        <v>0</v>
      </c>
      <c r="V19" s="158">
        <f>ROUND(E19*U19,2)</f>
        <v>0</v>
      </c>
      <c r="W19" s="158"/>
      <c r="X19" s="158" t="s">
        <v>106</v>
      </c>
      <c r="Y19" s="158" t="s">
        <v>107</v>
      </c>
      <c r="Z19" s="147"/>
      <c r="AA19" s="147"/>
      <c r="AB19" s="147"/>
      <c r="AC19" s="147"/>
      <c r="AD19" s="147"/>
      <c r="AE19" s="147"/>
      <c r="AF19" s="147"/>
      <c r="AG19" s="147" t="s">
        <v>108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1">
        <v>6</v>
      </c>
      <c r="B20" s="172" t="s">
        <v>120</v>
      </c>
      <c r="C20" s="186" t="s">
        <v>121</v>
      </c>
      <c r="D20" s="173" t="s">
        <v>122</v>
      </c>
      <c r="E20" s="174">
        <v>135.19999999999999</v>
      </c>
      <c r="F20" s="175"/>
      <c r="G20" s="176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7">
        <v>9.8999999999999999E-4</v>
      </c>
      <c r="O20" s="157">
        <f>ROUND(E20*N20,2)</f>
        <v>0.13</v>
      </c>
      <c r="P20" s="157">
        <v>0</v>
      </c>
      <c r="Q20" s="157">
        <f>ROUND(E20*P20,2)</f>
        <v>0</v>
      </c>
      <c r="R20" s="158"/>
      <c r="S20" s="158" t="s">
        <v>104</v>
      </c>
      <c r="T20" s="158" t="s">
        <v>105</v>
      </c>
      <c r="U20" s="158">
        <v>0</v>
      </c>
      <c r="V20" s="158">
        <f>ROUND(E20*U20,2)</f>
        <v>0</v>
      </c>
      <c r="W20" s="158"/>
      <c r="X20" s="158" t="s">
        <v>106</v>
      </c>
      <c r="Y20" s="158" t="s">
        <v>107</v>
      </c>
      <c r="Z20" s="147"/>
      <c r="AA20" s="147"/>
      <c r="AB20" s="147"/>
      <c r="AC20" s="147"/>
      <c r="AD20" s="147"/>
      <c r="AE20" s="147"/>
      <c r="AF20" s="147"/>
      <c r="AG20" s="147" t="s">
        <v>108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87" t="s">
        <v>123</v>
      </c>
      <c r="D21" s="160"/>
      <c r="E21" s="161">
        <v>135.19999999999999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110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1">
        <v>7</v>
      </c>
      <c r="B22" s="172" t="s">
        <v>124</v>
      </c>
      <c r="C22" s="186" t="s">
        <v>125</v>
      </c>
      <c r="D22" s="173" t="s">
        <v>122</v>
      </c>
      <c r="E22" s="174">
        <v>30</v>
      </c>
      <c r="F22" s="175"/>
      <c r="G22" s="176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7">
        <v>8.5999999999999998E-4</v>
      </c>
      <c r="O22" s="157">
        <f>ROUND(E22*N22,2)</f>
        <v>0.03</v>
      </c>
      <c r="P22" s="157">
        <v>0</v>
      </c>
      <c r="Q22" s="157">
        <f>ROUND(E22*P22,2)</f>
        <v>0</v>
      </c>
      <c r="R22" s="158"/>
      <c r="S22" s="158" t="s">
        <v>104</v>
      </c>
      <c r="T22" s="158" t="s">
        <v>105</v>
      </c>
      <c r="U22" s="158">
        <v>0</v>
      </c>
      <c r="V22" s="158">
        <f>ROUND(E22*U22,2)</f>
        <v>0</v>
      </c>
      <c r="W22" s="158"/>
      <c r="X22" s="158" t="s">
        <v>106</v>
      </c>
      <c r="Y22" s="158" t="s">
        <v>107</v>
      </c>
      <c r="Z22" s="147"/>
      <c r="AA22" s="147"/>
      <c r="AB22" s="147"/>
      <c r="AC22" s="147"/>
      <c r="AD22" s="147"/>
      <c r="AE22" s="147"/>
      <c r="AF22" s="147"/>
      <c r="AG22" s="147" t="s">
        <v>108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87" t="s">
        <v>126</v>
      </c>
      <c r="D23" s="160"/>
      <c r="E23" s="161">
        <v>30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110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77">
        <v>8</v>
      </c>
      <c r="B24" s="178" t="s">
        <v>127</v>
      </c>
      <c r="C24" s="185" t="s">
        <v>128</v>
      </c>
      <c r="D24" s="179" t="s">
        <v>122</v>
      </c>
      <c r="E24" s="180">
        <v>135.19999999999999</v>
      </c>
      <c r="F24" s="181"/>
      <c r="G24" s="182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8"/>
      <c r="S24" s="158" t="s">
        <v>104</v>
      </c>
      <c r="T24" s="158" t="s">
        <v>105</v>
      </c>
      <c r="U24" s="158">
        <v>0</v>
      </c>
      <c r="V24" s="158">
        <f>ROUND(E24*U24,2)</f>
        <v>0</v>
      </c>
      <c r="W24" s="158"/>
      <c r="X24" s="158" t="s">
        <v>106</v>
      </c>
      <c r="Y24" s="158" t="s">
        <v>107</v>
      </c>
      <c r="Z24" s="147"/>
      <c r="AA24" s="147"/>
      <c r="AB24" s="147"/>
      <c r="AC24" s="147"/>
      <c r="AD24" s="147"/>
      <c r="AE24" s="147"/>
      <c r="AF24" s="147"/>
      <c r="AG24" s="147" t="s">
        <v>108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7">
        <v>9</v>
      </c>
      <c r="B25" s="178" t="s">
        <v>129</v>
      </c>
      <c r="C25" s="185" t="s">
        <v>130</v>
      </c>
      <c r="D25" s="179" t="s">
        <v>122</v>
      </c>
      <c r="E25" s="180">
        <v>30</v>
      </c>
      <c r="F25" s="181"/>
      <c r="G25" s="182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0</v>
      </c>
      <c r="O25" s="157">
        <f>ROUND(E25*N25,2)</f>
        <v>0</v>
      </c>
      <c r="P25" s="157">
        <v>0</v>
      </c>
      <c r="Q25" s="157">
        <f>ROUND(E25*P25,2)</f>
        <v>0</v>
      </c>
      <c r="R25" s="158"/>
      <c r="S25" s="158" t="s">
        <v>104</v>
      </c>
      <c r="T25" s="158" t="s">
        <v>105</v>
      </c>
      <c r="U25" s="158">
        <v>0</v>
      </c>
      <c r="V25" s="158">
        <f>ROUND(E25*U25,2)</f>
        <v>0</v>
      </c>
      <c r="W25" s="158"/>
      <c r="X25" s="158" t="s">
        <v>106</v>
      </c>
      <c r="Y25" s="158" t="s">
        <v>107</v>
      </c>
      <c r="Z25" s="147"/>
      <c r="AA25" s="147"/>
      <c r="AB25" s="147"/>
      <c r="AC25" s="147"/>
      <c r="AD25" s="147"/>
      <c r="AE25" s="147"/>
      <c r="AF25" s="147"/>
      <c r="AG25" s="147" t="s">
        <v>108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1">
        <v>10</v>
      </c>
      <c r="B26" s="172" t="s">
        <v>131</v>
      </c>
      <c r="C26" s="186" t="s">
        <v>132</v>
      </c>
      <c r="D26" s="173" t="s">
        <v>103</v>
      </c>
      <c r="E26" s="174">
        <v>195.66</v>
      </c>
      <c r="F26" s="175"/>
      <c r="G26" s="176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8"/>
      <c r="S26" s="158" t="s">
        <v>104</v>
      </c>
      <c r="T26" s="158" t="s">
        <v>105</v>
      </c>
      <c r="U26" s="158">
        <v>0</v>
      </c>
      <c r="V26" s="158">
        <f>ROUND(E26*U26,2)</f>
        <v>0</v>
      </c>
      <c r="W26" s="158"/>
      <c r="X26" s="158" t="s">
        <v>106</v>
      </c>
      <c r="Y26" s="158" t="s">
        <v>107</v>
      </c>
      <c r="Z26" s="147"/>
      <c r="AA26" s="147"/>
      <c r="AB26" s="147"/>
      <c r="AC26" s="147"/>
      <c r="AD26" s="147"/>
      <c r="AE26" s="147"/>
      <c r="AF26" s="147"/>
      <c r="AG26" s="147" t="s">
        <v>108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87" t="s">
        <v>133</v>
      </c>
      <c r="D27" s="160"/>
      <c r="E27" s="161">
        <v>195.66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110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1">
        <v>11</v>
      </c>
      <c r="B28" s="172" t="s">
        <v>134</v>
      </c>
      <c r="C28" s="186" t="s">
        <v>135</v>
      </c>
      <c r="D28" s="173" t="s">
        <v>103</v>
      </c>
      <c r="E28" s="174">
        <v>159.83000000000001</v>
      </c>
      <c r="F28" s="175"/>
      <c r="G28" s="176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8"/>
      <c r="S28" s="158" t="s">
        <v>104</v>
      </c>
      <c r="T28" s="158" t="s">
        <v>105</v>
      </c>
      <c r="U28" s="158">
        <v>0</v>
      </c>
      <c r="V28" s="158">
        <f>ROUND(E28*U28,2)</f>
        <v>0</v>
      </c>
      <c r="W28" s="158"/>
      <c r="X28" s="158" t="s">
        <v>106</v>
      </c>
      <c r="Y28" s="158" t="s">
        <v>107</v>
      </c>
      <c r="Z28" s="147"/>
      <c r="AA28" s="147"/>
      <c r="AB28" s="147"/>
      <c r="AC28" s="147"/>
      <c r="AD28" s="147"/>
      <c r="AE28" s="147"/>
      <c r="AF28" s="147"/>
      <c r="AG28" s="147" t="s">
        <v>108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7" t="s">
        <v>136</v>
      </c>
      <c r="D29" s="160"/>
      <c r="E29" s="161">
        <v>159.83000000000001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110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1">
        <v>12</v>
      </c>
      <c r="B30" s="172" t="s">
        <v>137</v>
      </c>
      <c r="C30" s="186" t="s">
        <v>138</v>
      </c>
      <c r="D30" s="173" t="s">
        <v>103</v>
      </c>
      <c r="E30" s="174">
        <v>1598.3</v>
      </c>
      <c r="F30" s="175"/>
      <c r="G30" s="176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8"/>
      <c r="S30" s="158" t="s">
        <v>139</v>
      </c>
      <c r="T30" s="158" t="s">
        <v>105</v>
      </c>
      <c r="U30" s="158">
        <v>0</v>
      </c>
      <c r="V30" s="158">
        <f>ROUND(E30*U30,2)</f>
        <v>0</v>
      </c>
      <c r="W30" s="158"/>
      <c r="X30" s="158" t="s">
        <v>106</v>
      </c>
      <c r="Y30" s="158" t="s">
        <v>107</v>
      </c>
      <c r="Z30" s="147"/>
      <c r="AA30" s="147"/>
      <c r="AB30" s="147"/>
      <c r="AC30" s="147"/>
      <c r="AD30" s="147"/>
      <c r="AE30" s="147"/>
      <c r="AF30" s="147"/>
      <c r="AG30" s="147" t="s">
        <v>140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87" t="s">
        <v>141</v>
      </c>
      <c r="D31" s="160"/>
      <c r="E31" s="161">
        <v>1598.3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110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71">
        <v>13</v>
      </c>
      <c r="B32" s="172" t="s">
        <v>142</v>
      </c>
      <c r="C32" s="186" t="s">
        <v>143</v>
      </c>
      <c r="D32" s="173" t="s">
        <v>103</v>
      </c>
      <c r="E32" s="174">
        <v>294.43900000000002</v>
      </c>
      <c r="F32" s="175"/>
      <c r="G32" s="176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139</v>
      </c>
      <c r="T32" s="158" t="s">
        <v>105</v>
      </c>
      <c r="U32" s="158">
        <v>0.65200000000000002</v>
      </c>
      <c r="V32" s="158">
        <f>ROUND(E32*U32,2)</f>
        <v>191.97</v>
      </c>
      <c r="W32" s="158"/>
      <c r="X32" s="158" t="s">
        <v>106</v>
      </c>
      <c r="Y32" s="158" t="s">
        <v>144</v>
      </c>
      <c r="Z32" s="147"/>
      <c r="AA32" s="147"/>
      <c r="AB32" s="147"/>
      <c r="AC32" s="147"/>
      <c r="AD32" s="147"/>
      <c r="AE32" s="147"/>
      <c r="AF32" s="147"/>
      <c r="AG32" s="147" t="s">
        <v>140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87" t="s">
        <v>145</v>
      </c>
      <c r="D33" s="160"/>
      <c r="E33" s="161">
        <v>294.43900000000002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110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1">
        <v>14</v>
      </c>
      <c r="B34" s="172" t="s">
        <v>146</v>
      </c>
      <c r="C34" s="186" t="s">
        <v>147</v>
      </c>
      <c r="D34" s="173" t="s">
        <v>103</v>
      </c>
      <c r="E34" s="174">
        <v>454.28</v>
      </c>
      <c r="F34" s="175"/>
      <c r="G34" s="176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8"/>
      <c r="S34" s="158" t="s">
        <v>139</v>
      </c>
      <c r="T34" s="158" t="s">
        <v>105</v>
      </c>
      <c r="U34" s="158">
        <v>0.48399999999999999</v>
      </c>
      <c r="V34" s="158">
        <f>ROUND(E34*U34,2)</f>
        <v>219.87</v>
      </c>
      <c r="W34" s="158"/>
      <c r="X34" s="158" t="s">
        <v>106</v>
      </c>
      <c r="Y34" s="158" t="s">
        <v>144</v>
      </c>
      <c r="Z34" s="147"/>
      <c r="AA34" s="147"/>
      <c r="AB34" s="147"/>
      <c r="AC34" s="147"/>
      <c r="AD34" s="147"/>
      <c r="AE34" s="147"/>
      <c r="AF34" s="147"/>
      <c r="AG34" s="147" t="s">
        <v>140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187" t="s">
        <v>109</v>
      </c>
      <c r="D35" s="160"/>
      <c r="E35" s="161">
        <v>77.040000000000006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110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87" t="s">
        <v>113</v>
      </c>
      <c r="D36" s="160"/>
      <c r="E36" s="161">
        <v>89.65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110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7" t="s">
        <v>114</v>
      </c>
      <c r="D37" s="160"/>
      <c r="E37" s="161">
        <v>140.4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110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7" t="s">
        <v>115</v>
      </c>
      <c r="D38" s="160"/>
      <c r="E38" s="161">
        <v>112.24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110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7" t="s">
        <v>116</v>
      </c>
      <c r="D39" s="160"/>
      <c r="E39" s="161">
        <v>18.75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110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187" t="s">
        <v>117</v>
      </c>
      <c r="D40" s="160"/>
      <c r="E40" s="161">
        <v>16.2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110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1">
        <v>15</v>
      </c>
      <c r="B41" s="172" t="s">
        <v>148</v>
      </c>
      <c r="C41" s="186" t="s">
        <v>149</v>
      </c>
      <c r="D41" s="173" t="s">
        <v>103</v>
      </c>
      <c r="E41" s="174">
        <v>294.43900000000002</v>
      </c>
      <c r="F41" s="175"/>
      <c r="G41" s="176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0</v>
      </c>
      <c r="O41" s="157">
        <f>ROUND(E41*N41,2)</f>
        <v>0</v>
      </c>
      <c r="P41" s="157">
        <v>0</v>
      </c>
      <c r="Q41" s="157">
        <f>ROUND(E41*P41,2)</f>
        <v>0</v>
      </c>
      <c r="R41" s="158"/>
      <c r="S41" s="158" t="s">
        <v>104</v>
      </c>
      <c r="T41" s="158" t="s">
        <v>105</v>
      </c>
      <c r="U41" s="158">
        <v>0</v>
      </c>
      <c r="V41" s="158">
        <f>ROUND(E41*U41,2)</f>
        <v>0</v>
      </c>
      <c r="W41" s="158"/>
      <c r="X41" s="158" t="s">
        <v>106</v>
      </c>
      <c r="Y41" s="158" t="s">
        <v>107</v>
      </c>
      <c r="Z41" s="147"/>
      <c r="AA41" s="147"/>
      <c r="AB41" s="147"/>
      <c r="AC41" s="147"/>
      <c r="AD41" s="147"/>
      <c r="AE41" s="147"/>
      <c r="AF41" s="147"/>
      <c r="AG41" s="147" t="s">
        <v>108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87" t="s">
        <v>145</v>
      </c>
      <c r="D42" s="160"/>
      <c r="E42" s="161">
        <v>294.44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110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71">
        <v>16</v>
      </c>
      <c r="B43" s="172" t="s">
        <v>150</v>
      </c>
      <c r="C43" s="186" t="s">
        <v>151</v>
      </c>
      <c r="D43" s="173" t="s">
        <v>103</v>
      </c>
      <c r="E43" s="174">
        <v>72.674999999999997</v>
      </c>
      <c r="F43" s="175"/>
      <c r="G43" s="176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7">
        <v>0</v>
      </c>
      <c r="O43" s="157">
        <f>ROUND(E43*N43,2)</f>
        <v>0</v>
      </c>
      <c r="P43" s="157">
        <v>0</v>
      </c>
      <c r="Q43" s="157">
        <f>ROUND(E43*P43,2)</f>
        <v>0</v>
      </c>
      <c r="R43" s="158"/>
      <c r="S43" s="158" t="s">
        <v>104</v>
      </c>
      <c r="T43" s="158" t="s">
        <v>105</v>
      </c>
      <c r="U43" s="158">
        <v>0</v>
      </c>
      <c r="V43" s="158">
        <f>ROUND(E43*U43,2)</f>
        <v>0</v>
      </c>
      <c r="W43" s="158"/>
      <c r="X43" s="158" t="s">
        <v>106</v>
      </c>
      <c r="Y43" s="158" t="s">
        <v>107</v>
      </c>
      <c r="Z43" s="147"/>
      <c r="AA43" s="147"/>
      <c r="AB43" s="147"/>
      <c r="AC43" s="147"/>
      <c r="AD43" s="147"/>
      <c r="AE43" s="147"/>
      <c r="AF43" s="147"/>
      <c r="AG43" s="147" t="s">
        <v>108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">
      <c r="A44" s="154"/>
      <c r="B44" s="155"/>
      <c r="C44" s="187" t="s">
        <v>152</v>
      </c>
      <c r="D44" s="160"/>
      <c r="E44" s="161">
        <v>25.68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110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7" t="s">
        <v>153</v>
      </c>
      <c r="D45" s="160"/>
      <c r="E45" s="161">
        <v>46.99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110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71">
        <v>17</v>
      </c>
      <c r="B46" s="172" t="s">
        <v>154</v>
      </c>
      <c r="C46" s="186" t="s">
        <v>155</v>
      </c>
      <c r="D46" s="173" t="s">
        <v>103</v>
      </c>
      <c r="E46" s="174">
        <v>69.235600000000005</v>
      </c>
      <c r="F46" s="175"/>
      <c r="G46" s="176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8"/>
      <c r="S46" s="158" t="s">
        <v>104</v>
      </c>
      <c r="T46" s="158" t="s">
        <v>105</v>
      </c>
      <c r="U46" s="158">
        <v>0</v>
      </c>
      <c r="V46" s="158">
        <f>ROUND(E46*U46,2)</f>
        <v>0</v>
      </c>
      <c r="W46" s="158"/>
      <c r="X46" s="158" t="s">
        <v>106</v>
      </c>
      <c r="Y46" s="158" t="s">
        <v>107</v>
      </c>
      <c r="Z46" s="147"/>
      <c r="AA46" s="147"/>
      <c r="AB46" s="147"/>
      <c r="AC46" s="147"/>
      <c r="AD46" s="147"/>
      <c r="AE46" s="147"/>
      <c r="AF46" s="147"/>
      <c r="AG46" s="147" t="s">
        <v>108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187" t="s">
        <v>156</v>
      </c>
      <c r="D47" s="160"/>
      <c r="E47" s="161">
        <v>11.12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110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7" t="s">
        <v>157</v>
      </c>
      <c r="D48" s="160"/>
      <c r="E48" s="161">
        <v>10.6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110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7" t="s">
        <v>158</v>
      </c>
      <c r="D49" s="160"/>
      <c r="E49" s="161">
        <v>18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110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7" t="s">
        <v>159</v>
      </c>
      <c r="D50" s="160"/>
      <c r="E50" s="161">
        <v>29.52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110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71">
        <v>18</v>
      </c>
      <c r="B51" s="172" t="s">
        <v>160</v>
      </c>
      <c r="C51" s="186" t="s">
        <v>161</v>
      </c>
      <c r="D51" s="173" t="s">
        <v>122</v>
      </c>
      <c r="E51" s="174">
        <v>730.5</v>
      </c>
      <c r="F51" s="175"/>
      <c r="G51" s="176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8"/>
      <c r="S51" s="158" t="s">
        <v>104</v>
      </c>
      <c r="T51" s="158" t="s">
        <v>105</v>
      </c>
      <c r="U51" s="158">
        <v>0</v>
      </c>
      <c r="V51" s="158">
        <f>ROUND(E51*U51,2)</f>
        <v>0</v>
      </c>
      <c r="W51" s="158"/>
      <c r="X51" s="158" t="s">
        <v>106</v>
      </c>
      <c r="Y51" s="158" t="s">
        <v>107</v>
      </c>
      <c r="Z51" s="147"/>
      <c r="AA51" s="147"/>
      <c r="AB51" s="147"/>
      <c r="AC51" s="147"/>
      <c r="AD51" s="147"/>
      <c r="AE51" s="147"/>
      <c r="AF51" s="147"/>
      <c r="AG51" s="147" t="s">
        <v>108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87" t="s">
        <v>162</v>
      </c>
      <c r="D52" s="160"/>
      <c r="E52" s="161">
        <v>730.5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110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7">
        <v>19</v>
      </c>
      <c r="B53" s="178" t="s">
        <v>163</v>
      </c>
      <c r="C53" s="185" t="s">
        <v>164</v>
      </c>
      <c r="D53" s="179" t="s">
        <v>122</v>
      </c>
      <c r="E53" s="180">
        <v>730.5</v>
      </c>
      <c r="F53" s="181"/>
      <c r="G53" s="182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8"/>
      <c r="S53" s="158" t="s">
        <v>104</v>
      </c>
      <c r="T53" s="158" t="s">
        <v>105</v>
      </c>
      <c r="U53" s="158">
        <v>0</v>
      </c>
      <c r="V53" s="158">
        <f>ROUND(E53*U53,2)</f>
        <v>0</v>
      </c>
      <c r="W53" s="158"/>
      <c r="X53" s="158" t="s">
        <v>106</v>
      </c>
      <c r="Y53" s="158" t="s">
        <v>107</v>
      </c>
      <c r="Z53" s="147"/>
      <c r="AA53" s="147"/>
      <c r="AB53" s="147"/>
      <c r="AC53" s="147"/>
      <c r="AD53" s="147"/>
      <c r="AE53" s="147"/>
      <c r="AF53" s="147"/>
      <c r="AG53" s="147" t="s">
        <v>108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77">
        <v>20</v>
      </c>
      <c r="B54" s="178" t="s">
        <v>165</v>
      </c>
      <c r="C54" s="185" t="s">
        <v>166</v>
      </c>
      <c r="D54" s="179" t="s">
        <v>122</v>
      </c>
      <c r="E54" s="180">
        <v>730.5</v>
      </c>
      <c r="F54" s="181"/>
      <c r="G54" s="182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7">
        <v>0</v>
      </c>
      <c r="O54" s="157">
        <f>ROUND(E54*N54,2)</f>
        <v>0</v>
      </c>
      <c r="P54" s="157">
        <v>0</v>
      </c>
      <c r="Q54" s="157">
        <f>ROUND(E54*P54,2)</f>
        <v>0</v>
      </c>
      <c r="R54" s="158"/>
      <c r="S54" s="158" t="s">
        <v>104</v>
      </c>
      <c r="T54" s="158" t="s">
        <v>105</v>
      </c>
      <c r="U54" s="158">
        <v>0</v>
      </c>
      <c r="V54" s="158">
        <f>ROUND(E54*U54,2)</f>
        <v>0</v>
      </c>
      <c r="W54" s="158"/>
      <c r="X54" s="158" t="s">
        <v>106</v>
      </c>
      <c r="Y54" s="158" t="s">
        <v>107</v>
      </c>
      <c r="Z54" s="147"/>
      <c r="AA54" s="147"/>
      <c r="AB54" s="147"/>
      <c r="AC54" s="147"/>
      <c r="AD54" s="147"/>
      <c r="AE54" s="147"/>
      <c r="AF54" s="147"/>
      <c r="AG54" s="147" t="s">
        <v>108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1">
        <v>21</v>
      </c>
      <c r="B55" s="172" t="s">
        <v>167</v>
      </c>
      <c r="C55" s="186" t="s">
        <v>168</v>
      </c>
      <c r="D55" s="173" t="s">
        <v>103</v>
      </c>
      <c r="E55" s="174">
        <v>109.575</v>
      </c>
      <c r="F55" s="175"/>
      <c r="G55" s="176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8"/>
      <c r="S55" s="158" t="s">
        <v>104</v>
      </c>
      <c r="T55" s="158" t="s">
        <v>105</v>
      </c>
      <c r="U55" s="158">
        <v>0</v>
      </c>
      <c r="V55" s="158">
        <f>ROUND(E55*U55,2)</f>
        <v>0</v>
      </c>
      <c r="W55" s="158"/>
      <c r="X55" s="158" t="s">
        <v>106</v>
      </c>
      <c r="Y55" s="158" t="s">
        <v>107</v>
      </c>
      <c r="Z55" s="147"/>
      <c r="AA55" s="147"/>
      <c r="AB55" s="147"/>
      <c r="AC55" s="147"/>
      <c r="AD55" s="147"/>
      <c r="AE55" s="147"/>
      <c r="AF55" s="147"/>
      <c r="AG55" s="147" t="s">
        <v>108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187" t="s">
        <v>169</v>
      </c>
      <c r="D56" s="160"/>
      <c r="E56" s="161">
        <v>109.58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110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7">
        <v>22</v>
      </c>
      <c r="B57" s="178" t="s">
        <v>170</v>
      </c>
      <c r="C57" s="185" t="s">
        <v>171</v>
      </c>
      <c r="D57" s="179" t="s">
        <v>122</v>
      </c>
      <c r="E57" s="180">
        <v>730.5</v>
      </c>
      <c r="F57" s="181"/>
      <c r="G57" s="182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21</v>
      </c>
      <c r="M57" s="158">
        <f>G57*(1+L57/100)</f>
        <v>0</v>
      </c>
      <c r="N57" s="157">
        <v>0</v>
      </c>
      <c r="O57" s="157">
        <f>ROUND(E57*N57,2)</f>
        <v>0</v>
      </c>
      <c r="P57" s="157">
        <v>0</v>
      </c>
      <c r="Q57" s="157">
        <f>ROUND(E57*P57,2)</f>
        <v>0</v>
      </c>
      <c r="R57" s="158"/>
      <c r="S57" s="158" t="s">
        <v>104</v>
      </c>
      <c r="T57" s="158" t="s">
        <v>105</v>
      </c>
      <c r="U57" s="158">
        <v>0</v>
      </c>
      <c r="V57" s="158">
        <f>ROUND(E57*U57,2)</f>
        <v>0</v>
      </c>
      <c r="W57" s="158"/>
      <c r="X57" s="158" t="s">
        <v>106</v>
      </c>
      <c r="Y57" s="158" t="s">
        <v>107</v>
      </c>
      <c r="Z57" s="147"/>
      <c r="AA57" s="147"/>
      <c r="AB57" s="147"/>
      <c r="AC57" s="147"/>
      <c r="AD57" s="147"/>
      <c r="AE57" s="147"/>
      <c r="AF57" s="147"/>
      <c r="AG57" s="147" t="s">
        <v>108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7">
        <v>23</v>
      </c>
      <c r="B58" s="178" t="s">
        <v>172</v>
      </c>
      <c r="C58" s="185" t="s">
        <v>173</v>
      </c>
      <c r="D58" s="179" t="s">
        <v>122</v>
      </c>
      <c r="E58" s="180">
        <v>730.5</v>
      </c>
      <c r="F58" s="181"/>
      <c r="G58" s="182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7">
        <v>0</v>
      </c>
      <c r="O58" s="157">
        <f>ROUND(E58*N58,2)</f>
        <v>0</v>
      </c>
      <c r="P58" s="157">
        <v>0</v>
      </c>
      <c r="Q58" s="157">
        <f>ROUND(E58*P58,2)</f>
        <v>0</v>
      </c>
      <c r="R58" s="158"/>
      <c r="S58" s="158" t="s">
        <v>104</v>
      </c>
      <c r="T58" s="158" t="s">
        <v>105</v>
      </c>
      <c r="U58" s="158">
        <v>0</v>
      </c>
      <c r="V58" s="158">
        <f>ROUND(E58*U58,2)</f>
        <v>0</v>
      </c>
      <c r="W58" s="158"/>
      <c r="X58" s="158" t="s">
        <v>106</v>
      </c>
      <c r="Y58" s="158" t="s">
        <v>107</v>
      </c>
      <c r="Z58" s="147"/>
      <c r="AA58" s="147"/>
      <c r="AB58" s="147"/>
      <c r="AC58" s="147"/>
      <c r="AD58" s="147"/>
      <c r="AE58" s="147"/>
      <c r="AF58" s="147"/>
      <c r="AG58" s="147" t="s">
        <v>108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7">
        <v>24</v>
      </c>
      <c r="B59" s="178" t="s">
        <v>174</v>
      </c>
      <c r="C59" s="185" t="s">
        <v>175</v>
      </c>
      <c r="D59" s="179" t="s">
        <v>122</v>
      </c>
      <c r="E59" s="180">
        <v>730.5</v>
      </c>
      <c r="F59" s="181"/>
      <c r="G59" s="182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7">
        <v>0</v>
      </c>
      <c r="O59" s="157">
        <f>ROUND(E59*N59,2)</f>
        <v>0</v>
      </c>
      <c r="P59" s="157">
        <v>0</v>
      </c>
      <c r="Q59" s="157">
        <f>ROUND(E59*P59,2)</f>
        <v>0</v>
      </c>
      <c r="R59" s="158"/>
      <c r="S59" s="158" t="s">
        <v>104</v>
      </c>
      <c r="T59" s="158" t="s">
        <v>105</v>
      </c>
      <c r="U59" s="158">
        <v>0</v>
      </c>
      <c r="V59" s="158">
        <f>ROUND(E59*U59,2)</f>
        <v>0</v>
      </c>
      <c r="W59" s="158"/>
      <c r="X59" s="158" t="s">
        <v>106</v>
      </c>
      <c r="Y59" s="158" t="s">
        <v>107</v>
      </c>
      <c r="Z59" s="147"/>
      <c r="AA59" s="147"/>
      <c r="AB59" s="147"/>
      <c r="AC59" s="147"/>
      <c r="AD59" s="147"/>
      <c r="AE59" s="147"/>
      <c r="AF59" s="147"/>
      <c r="AG59" s="147" t="s">
        <v>108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1">
        <v>25</v>
      </c>
      <c r="B60" s="172" t="s">
        <v>176</v>
      </c>
      <c r="C60" s="186" t="s">
        <v>177</v>
      </c>
      <c r="D60" s="173" t="s">
        <v>178</v>
      </c>
      <c r="E60" s="174">
        <v>287.69400000000002</v>
      </c>
      <c r="F60" s="175"/>
      <c r="G60" s="176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7">
        <v>0</v>
      </c>
      <c r="O60" s="157">
        <f>ROUND(E60*N60,2)</f>
        <v>0</v>
      </c>
      <c r="P60" s="157">
        <v>0</v>
      </c>
      <c r="Q60" s="157">
        <f>ROUND(E60*P60,2)</f>
        <v>0</v>
      </c>
      <c r="R60" s="158"/>
      <c r="S60" s="158" t="s">
        <v>104</v>
      </c>
      <c r="T60" s="158" t="s">
        <v>105</v>
      </c>
      <c r="U60" s="158">
        <v>0</v>
      </c>
      <c r="V60" s="158">
        <f>ROUND(E60*U60,2)</f>
        <v>0</v>
      </c>
      <c r="W60" s="158"/>
      <c r="X60" s="158" t="s">
        <v>106</v>
      </c>
      <c r="Y60" s="158" t="s">
        <v>107</v>
      </c>
      <c r="Z60" s="147"/>
      <c r="AA60" s="147"/>
      <c r="AB60" s="147"/>
      <c r="AC60" s="147"/>
      <c r="AD60" s="147"/>
      <c r="AE60" s="147"/>
      <c r="AF60" s="147"/>
      <c r="AG60" s="147" t="s">
        <v>108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">
      <c r="A61" s="154"/>
      <c r="B61" s="155"/>
      <c r="C61" s="187" t="s">
        <v>179</v>
      </c>
      <c r="D61" s="160"/>
      <c r="E61" s="161">
        <v>287.69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110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1">
        <v>26</v>
      </c>
      <c r="B62" s="172" t="s">
        <v>180</v>
      </c>
      <c r="C62" s="186" t="s">
        <v>181</v>
      </c>
      <c r="D62" s="173" t="s">
        <v>182</v>
      </c>
      <c r="E62" s="174">
        <v>25.55</v>
      </c>
      <c r="F62" s="175"/>
      <c r="G62" s="176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21</v>
      </c>
      <c r="M62" s="158">
        <f>G62*(1+L62/100)</f>
        <v>0</v>
      </c>
      <c r="N62" s="157">
        <v>1E-3</v>
      </c>
      <c r="O62" s="157">
        <f>ROUND(E62*N62,2)</f>
        <v>0.03</v>
      </c>
      <c r="P62" s="157">
        <v>0</v>
      </c>
      <c r="Q62" s="157">
        <f>ROUND(E62*P62,2)</f>
        <v>0</v>
      </c>
      <c r="R62" s="158"/>
      <c r="S62" s="158" t="s">
        <v>104</v>
      </c>
      <c r="T62" s="158" t="s">
        <v>105</v>
      </c>
      <c r="U62" s="158">
        <v>0</v>
      </c>
      <c r="V62" s="158">
        <f>ROUND(E62*U62,2)</f>
        <v>0</v>
      </c>
      <c r="W62" s="158"/>
      <c r="X62" s="158" t="s">
        <v>183</v>
      </c>
      <c r="Y62" s="158" t="s">
        <v>107</v>
      </c>
      <c r="Z62" s="147"/>
      <c r="AA62" s="147"/>
      <c r="AB62" s="147"/>
      <c r="AC62" s="147"/>
      <c r="AD62" s="147"/>
      <c r="AE62" s="147"/>
      <c r="AF62" s="147"/>
      <c r="AG62" s="147" t="s">
        <v>184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">
      <c r="A63" s="154"/>
      <c r="B63" s="155"/>
      <c r="C63" s="187" t="s">
        <v>185</v>
      </c>
      <c r="D63" s="160"/>
      <c r="E63" s="161">
        <v>25.55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110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1">
        <v>27</v>
      </c>
      <c r="B64" s="172" t="s">
        <v>186</v>
      </c>
      <c r="C64" s="186" t="s">
        <v>187</v>
      </c>
      <c r="D64" s="173" t="s">
        <v>103</v>
      </c>
      <c r="E64" s="174">
        <v>219.15</v>
      </c>
      <c r="F64" s="175"/>
      <c r="G64" s="176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7">
        <v>1.67</v>
      </c>
      <c r="O64" s="157">
        <f>ROUND(E64*N64,2)</f>
        <v>365.98</v>
      </c>
      <c r="P64" s="157">
        <v>0</v>
      </c>
      <c r="Q64" s="157">
        <f>ROUND(E64*P64,2)</f>
        <v>0</v>
      </c>
      <c r="R64" s="158"/>
      <c r="S64" s="158" t="s">
        <v>104</v>
      </c>
      <c r="T64" s="158" t="s">
        <v>105</v>
      </c>
      <c r="U64" s="158">
        <v>0</v>
      </c>
      <c r="V64" s="158">
        <f>ROUND(E64*U64,2)</f>
        <v>0</v>
      </c>
      <c r="W64" s="158"/>
      <c r="X64" s="158" t="s">
        <v>183</v>
      </c>
      <c r="Y64" s="158" t="s">
        <v>107</v>
      </c>
      <c r="Z64" s="147"/>
      <c r="AA64" s="147"/>
      <c r="AB64" s="147"/>
      <c r="AC64" s="147"/>
      <c r="AD64" s="147"/>
      <c r="AE64" s="147"/>
      <c r="AF64" s="147"/>
      <c r="AG64" s="147" t="s">
        <v>184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187" t="s">
        <v>188</v>
      </c>
      <c r="D65" s="160"/>
      <c r="E65" s="161">
        <v>219.15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110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1">
        <v>28</v>
      </c>
      <c r="B66" s="172" t="s">
        <v>189</v>
      </c>
      <c r="C66" s="186" t="s">
        <v>190</v>
      </c>
      <c r="D66" s="173" t="s">
        <v>191</v>
      </c>
      <c r="E66" s="174">
        <v>188.76</v>
      </c>
      <c r="F66" s="175"/>
      <c r="G66" s="176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7">
        <v>1</v>
      </c>
      <c r="O66" s="157">
        <f>ROUND(E66*N66,2)</f>
        <v>188.76</v>
      </c>
      <c r="P66" s="157">
        <v>0</v>
      </c>
      <c r="Q66" s="157">
        <f>ROUND(E66*P66,2)</f>
        <v>0</v>
      </c>
      <c r="R66" s="158"/>
      <c r="S66" s="158" t="s">
        <v>104</v>
      </c>
      <c r="T66" s="158" t="s">
        <v>105</v>
      </c>
      <c r="U66" s="158">
        <v>0</v>
      </c>
      <c r="V66" s="158">
        <f>ROUND(E66*U66,2)</f>
        <v>0</v>
      </c>
      <c r="W66" s="158"/>
      <c r="X66" s="158" t="s">
        <v>183</v>
      </c>
      <c r="Y66" s="158" t="s">
        <v>107</v>
      </c>
      <c r="Z66" s="147"/>
      <c r="AA66" s="147"/>
      <c r="AB66" s="147"/>
      <c r="AC66" s="147"/>
      <c r="AD66" s="147"/>
      <c r="AE66" s="147"/>
      <c r="AF66" s="147"/>
      <c r="AG66" s="147" t="s">
        <v>184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">
      <c r="A67" s="154"/>
      <c r="B67" s="155"/>
      <c r="C67" s="187" t="s">
        <v>192</v>
      </c>
      <c r="D67" s="160"/>
      <c r="E67" s="161">
        <v>145.34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110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7" t="s">
        <v>193</v>
      </c>
      <c r="D68" s="160"/>
      <c r="E68" s="161">
        <v>43.42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110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1">
        <v>29</v>
      </c>
      <c r="B69" s="172" t="s">
        <v>194</v>
      </c>
      <c r="C69" s="186" t="s">
        <v>195</v>
      </c>
      <c r="D69" s="173" t="s">
        <v>191</v>
      </c>
      <c r="E69" s="174">
        <v>95.04</v>
      </c>
      <c r="F69" s="175"/>
      <c r="G69" s="176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57">
        <v>1</v>
      </c>
      <c r="O69" s="157">
        <f>ROUND(E69*N69,2)</f>
        <v>95.04</v>
      </c>
      <c r="P69" s="157">
        <v>0</v>
      </c>
      <c r="Q69" s="157">
        <f>ROUND(E69*P69,2)</f>
        <v>0</v>
      </c>
      <c r="R69" s="158"/>
      <c r="S69" s="158" t="s">
        <v>104</v>
      </c>
      <c r="T69" s="158" t="s">
        <v>105</v>
      </c>
      <c r="U69" s="158">
        <v>0</v>
      </c>
      <c r="V69" s="158">
        <f>ROUND(E69*U69,2)</f>
        <v>0</v>
      </c>
      <c r="W69" s="158"/>
      <c r="X69" s="158" t="s">
        <v>183</v>
      </c>
      <c r="Y69" s="158" t="s">
        <v>107</v>
      </c>
      <c r="Z69" s="147"/>
      <c r="AA69" s="147"/>
      <c r="AB69" s="147"/>
      <c r="AC69" s="147"/>
      <c r="AD69" s="147"/>
      <c r="AE69" s="147"/>
      <c r="AF69" s="147"/>
      <c r="AG69" s="147" t="s">
        <v>184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7" t="s">
        <v>196</v>
      </c>
      <c r="D70" s="160"/>
      <c r="E70" s="161">
        <v>95.04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110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x14ac:dyDescent="0.2">
      <c r="A71" s="164" t="s">
        <v>99</v>
      </c>
      <c r="B71" s="165" t="s">
        <v>57</v>
      </c>
      <c r="C71" s="184" t="s">
        <v>58</v>
      </c>
      <c r="D71" s="166"/>
      <c r="E71" s="167"/>
      <c r="F71" s="168"/>
      <c r="G71" s="169">
        <f>SUMIF(AG72:AG74,"&lt;&gt;NOR",G72:G74)</f>
        <v>0</v>
      </c>
      <c r="H71" s="163"/>
      <c r="I71" s="163">
        <f>SUM(I72:I74)</f>
        <v>0</v>
      </c>
      <c r="J71" s="163"/>
      <c r="K71" s="163">
        <f>SUM(K72:K74)</f>
        <v>0</v>
      </c>
      <c r="L71" s="163"/>
      <c r="M71" s="163">
        <f>SUM(M72:M74)</f>
        <v>0</v>
      </c>
      <c r="N71" s="162"/>
      <c r="O71" s="162">
        <f>SUM(O72:O74)</f>
        <v>30.45</v>
      </c>
      <c r="P71" s="162"/>
      <c r="Q71" s="162">
        <f>SUM(Q72:Q74)</f>
        <v>0</v>
      </c>
      <c r="R71" s="163"/>
      <c r="S71" s="163"/>
      <c r="T71" s="163"/>
      <c r="U71" s="163"/>
      <c r="V71" s="163">
        <f>SUM(V72:V74)</f>
        <v>0</v>
      </c>
      <c r="W71" s="163"/>
      <c r="X71" s="163"/>
      <c r="Y71" s="163"/>
      <c r="AG71" t="s">
        <v>100</v>
      </c>
    </row>
    <row r="72" spans="1:60" outlineLevel="1" x14ac:dyDescent="0.2">
      <c r="A72" s="171">
        <v>30</v>
      </c>
      <c r="B72" s="172" t="s">
        <v>197</v>
      </c>
      <c r="C72" s="186" t="s">
        <v>198</v>
      </c>
      <c r="D72" s="173" t="s">
        <v>103</v>
      </c>
      <c r="E72" s="174">
        <v>26.895</v>
      </c>
      <c r="F72" s="175"/>
      <c r="G72" s="176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1.1322000000000001</v>
      </c>
      <c r="O72" s="157">
        <f>ROUND(E72*N72,2)</f>
        <v>30.45</v>
      </c>
      <c r="P72" s="157">
        <v>0</v>
      </c>
      <c r="Q72" s="157">
        <f>ROUND(E72*P72,2)</f>
        <v>0</v>
      </c>
      <c r="R72" s="158"/>
      <c r="S72" s="158" t="s">
        <v>104</v>
      </c>
      <c r="T72" s="158" t="s">
        <v>105</v>
      </c>
      <c r="U72" s="158">
        <v>0</v>
      </c>
      <c r="V72" s="158">
        <f>ROUND(E72*U72,2)</f>
        <v>0</v>
      </c>
      <c r="W72" s="158"/>
      <c r="X72" s="158" t="s">
        <v>106</v>
      </c>
      <c r="Y72" s="158" t="s">
        <v>144</v>
      </c>
      <c r="Z72" s="147"/>
      <c r="AA72" s="147"/>
      <c r="AB72" s="147"/>
      <c r="AC72" s="147"/>
      <c r="AD72" s="147"/>
      <c r="AE72" s="147"/>
      <c r="AF72" s="147"/>
      <c r="AG72" s="147" t="s">
        <v>108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">
      <c r="A73" s="154"/>
      <c r="B73" s="155"/>
      <c r="C73" s="187" t="s">
        <v>199</v>
      </c>
      <c r="D73" s="160"/>
      <c r="E73" s="161">
        <v>9.6300000000000008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110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87" t="s">
        <v>200</v>
      </c>
      <c r="D74" s="160"/>
      <c r="E74" s="161">
        <v>17.265000000000001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110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x14ac:dyDescent="0.2">
      <c r="A75" s="164" t="s">
        <v>99</v>
      </c>
      <c r="B75" s="165" t="s">
        <v>59</v>
      </c>
      <c r="C75" s="184" t="s">
        <v>60</v>
      </c>
      <c r="D75" s="166"/>
      <c r="E75" s="167"/>
      <c r="F75" s="168"/>
      <c r="G75" s="169">
        <f>SUMIF(AG76:AG91,"&lt;&gt;NOR",G76:G91)</f>
        <v>0</v>
      </c>
      <c r="H75" s="163"/>
      <c r="I75" s="163">
        <f>SUM(I76:I91)</f>
        <v>0</v>
      </c>
      <c r="J75" s="163"/>
      <c r="K75" s="163">
        <f>SUM(K76:K91)</f>
        <v>0</v>
      </c>
      <c r="L75" s="163"/>
      <c r="M75" s="163">
        <f>SUM(M76:M91)</f>
        <v>0</v>
      </c>
      <c r="N75" s="162"/>
      <c r="O75" s="162">
        <f>SUM(O76:O91)</f>
        <v>0.32000000000000006</v>
      </c>
      <c r="P75" s="162"/>
      <c r="Q75" s="162">
        <f>SUM(Q76:Q91)</f>
        <v>0</v>
      </c>
      <c r="R75" s="163"/>
      <c r="S75" s="163"/>
      <c r="T75" s="163"/>
      <c r="U75" s="163"/>
      <c r="V75" s="163">
        <f>SUM(V76:V91)</f>
        <v>0</v>
      </c>
      <c r="W75" s="163"/>
      <c r="X75" s="163"/>
      <c r="Y75" s="163"/>
      <c r="AG75" t="s">
        <v>100</v>
      </c>
    </row>
    <row r="76" spans="1:60" outlineLevel="1" x14ac:dyDescent="0.2">
      <c r="A76" s="177">
        <v>31</v>
      </c>
      <c r="B76" s="178" t="s">
        <v>201</v>
      </c>
      <c r="C76" s="185" t="s">
        <v>202</v>
      </c>
      <c r="D76" s="179" t="s">
        <v>203</v>
      </c>
      <c r="E76" s="180">
        <v>107</v>
      </c>
      <c r="F76" s="181"/>
      <c r="G76" s="182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104</v>
      </c>
      <c r="T76" s="158" t="s">
        <v>105</v>
      </c>
      <c r="U76" s="158">
        <v>0</v>
      </c>
      <c r="V76" s="158">
        <f>ROUND(E76*U76,2)</f>
        <v>0</v>
      </c>
      <c r="W76" s="158"/>
      <c r="X76" s="158" t="s">
        <v>106</v>
      </c>
      <c r="Y76" s="158" t="s">
        <v>107</v>
      </c>
      <c r="Z76" s="147"/>
      <c r="AA76" s="147"/>
      <c r="AB76" s="147"/>
      <c r="AC76" s="147"/>
      <c r="AD76" s="147"/>
      <c r="AE76" s="147"/>
      <c r="AF76" s="147"/>
      <c r="AG76" s="147" t="s">
        <v>108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1">
        <v>32</v>
      </c>
      <c r="B77" s="172" t="s">
        <v>204</v>
      </c>
      <c r="C77" s="186" t="s">
        <v>205</v>
      </c>
      <c r="D77" s="173" t="s">
        <v>203</v>
      </c>
      <c r="E77" s="174">
        <v>133</v>
      </c>
      <c r="F77" s="175"/>
      <c r="G77" s="176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21</v>
      </c>
      <c r="M77" s="158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104</v>
      </c>
      <c r="T77" s="158" t="s">
        <v>105</v>
      </c>
      <c r="U77" s="158">
        <v>0</v>
      </c>
      <c r="V77" s="158">
        <f>ROUND(E77*U77,2)</f>
        <v>0</v>
      </c>
      <c r="W77" s="158"/>
      <c r="X77" s="158" t="s">
        <v>106</v>
      </c>
      <c r="Y77" s="158" t="s">
        <v>107</v>
      </c>
      <c r="Z77" s="147"/>
      <c r="AA77" s="147"/>
      <c r="AB77" s="147"/>
      <c r="AC77" s="147"/>
      <c r="AD77" s="147"/>
      <c r="AE77" s="147"/>
      <c r="AF77" s="147"/>
      <c r="AG77" s="147" t="s">
        <v>108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2" x14ac:dyDescent="0.2">
      <c r="A78" s="154"/>
      <c r="B78" s="155"/>
      <c r="C78" s="187" t="s">
        <v>206</v>
      </c>
      <c r="D78" s="160"/>
      <c r="E78" s="161">
        <v>133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110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2.5" outlineLevel="1" x14ac:dyDescent="0.2">
      <c r="A79" s="177">
        <v>33</v>
      </c>
      <c r="B79" s="178" t="s">
        <v>207</v>
      </c>
      <c r="C79" s="185" t="s">
        <v>208</v>
      </c>
      <c r="D79" s="179" t="s">
        <v>203</v>
      </c>
      <c r="E79" s="180">
        <v>133</v>
      </c>
      <c r="F79" s="181"/>
      <c r="G79" s="182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21</v>
      </c>
      <c r="M79" s="158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8"/>
      <c r="S79" s="158" t="s">
        <v>104</v>
      </c>
      <c r="T79" s="158" t="s">
        <v>105</v>
      </c>
      <c r="U79" s="158">
        <v>0</v>
      </c>
      <c r="V79" s="158">
        <f>ROUND(E79*U79,2)</f>
        <v>0</v>
      </c>
      <c r="W79" s="158"/>
      <c r="X79" s="158" t="s">
        <v>106</v>
      </c>
      <c r="Y79" s="158" t="s">
        <v>107</v>
      </c>
      <c r="Z79" s="147"/>
      <c r="AA79" s="147"/>
      <c r="AB79" s="147"/>
      <c r="AC79" s="147"/>
      <c r="AD79" s="147"/>
      <c r="AE79" s="147"/>
      <c r="AF79" s="147"/>
      <c r="AG79" s="147" t="s">
        <v>108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7">
        <v>34</v>
      </c>
      <c r="B80" s="178" t="s">
        <v>209</v>
      </c>
      <c r="C80" s="185" t="s">
        <v>210</v>
      </c>
      <c r="D80" s="179" t="s">
        <v>211</v>
      </c>
      <c r="E80" s="180">
        <v>20</v>
      </c>
      <c r="F80" s="181"/>
      <c r="G80" s="182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7">
        <v>3.0000000000000001E-3</v>
      </c>
      <c r="O80" s="157">
        <f>ROUND(E80*N80,2)</f>
        <v>0.06</v>
      </c>
      <c r="P80" s="157">
        <v>0</v>
      </c>
      <c r="Q80" s="157">
        <f>ROUND(E80*P80,2)</f>
        <v>0</v>
      </c>
      <c r="R80" s="158"/>
      <c r="S80" s="158" t="s">
        <v>104</v>
      </c>
      <c r="T80" s="158" t="s">
        <v>105</v>
      </c>
      <c r="U80" s="158">
        <v>0</v>
      </c>
      <c r="V80" s="158">
        <f>ROUND(E80*U80,2)</f>
        <v>0</v>
      </c>
      <c r="W80" s="158"/>
      <c r="X80" s="158" t="s">
        <v>183</v>
      </c>
      <c r="Y80" s="158" t="s">
        <v>107</v>
      </c>
      <c r="Z80" s="147"/>
      <c r="AA80" s="147"/>
      <c r="AB80" s="147"/>
      <c r="AC80" s="147"/>
      <c r="AD80" s="147"/>
      <c r="AE80" s="147"/>
      <c r="AF80" s="147"/>
      <c r="AG80" s="147" t="s">
        <v>184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7">
        <v>35</v>
      </c>
      <c r="B81" s="178" t="s">
        <v>212</v>
      </c>
      <c r="C81" s="185" t="s">
        <v>213</v>
      </c>
      <c r="D81" s="179" t="s">
        <v>211</v>
      </c>
      <c r="E81" s="180">
        <v>7</v>
      </c>
      <c r="F81" s="181"/>
      <c r="G81" s="182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7">
        <v>8.5000000000000006E-3</v>
      </c>
      <c r="O81" s="157">
        <f>ROUND(E81*N81,2)</f>
        <v>0.06</v>
      </c>
      <c r="P81" s="157">
        <v>0</v>
      </c>
      <c r="Q81" s="157">
        <f>ROUND(E81*P81,2)</f>
        <v>0</v>
      </c>
      <c r="R81" s="158"/>
      <c r="S81" s="158" t="s">
        <v>104</v>
      </c>
      <c r="T81" s="158" t="s">
        <v>105</v>
      </c>
      <c r="U81" s="158">
        <v>0</v>
      </c>
      <c r="V81" s="158">
        <f>ROUND(E81*U81,2)</f>
        <v>0</v>
      </c>
      <c r="W81" s="158"/>
      <c r="X81" s="158" t="s">
        <v>183</v>
      </c>
      <c r="Y81" s="158" t="s">
        <v>107</v>
      </c>
      <c r="Z81" s="147"/>
      <c r="AA81" s="147"/>
      <c r="AB81" s="147"/>
      <c r="AC81" s="147"/>
      <c r="AD81" s="147"/>
      <c r="AE81" s="147"/>
      <c r="AF81" s="147"/>
      <c r="AG81" s="147" t="s">
        <v>184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7">
        <v>36</v>
      </c>
      <c r="B82" s="178" t="s">
        <v>214</v>
      </c>
      <c r="C82" s="185" t="s">
        <v>215</v>
      </c>
      <c r="D82" s="179" t="s">
        <v>203</v>
      </c>
      <c r="E82" s="180">
        <v>133</v>
      </c>
      <c r="F82" s="181"/>
      <c r="G82" s="182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21</v>
      </c>
      <c r="M82" s="158">
        <f>G82*(1+L82/100)</f>
        <v>0</v>
      </c>
      <c r="N82" s="157">
        <v>2.9999999999999997E-4</v>
      </c>
      <c r="O82" s="157">
        <f>ROUND(E82*N82,2)</f>
        <v>0.04</v>
      </c>
      <c r="P82" s="157">
        <v>0</v>
      </c>
      <c r="Q82" s="157">
        <f>ROUND(E82*P82,2)</f>
        <v>0</v>
      </c>
      <c r="R82" s="158"/>
      <c r="S82" s="158" t="s">
        <v>104</v>
      </c>
      <c r="T82" s="158" t="s">
        <v>105</v>
      </c>
      <c r="U82" s="158">
        <v>0</v>
      </c>
      <c r="V82" s="158">
        <f>ROUND(E82*U82,2)</f>
        <v>0</v>
      </c>
      <c r="W82" s="158"/>
      <c r="X82" s="158" t="s">
        <v>183</v>
      </c>
      <c r="Y82" s="158" t="s">
        <v>107</v>
      </c>
      <c r="Z82" s="147"/>
      <c r="AA82" s="147"/>
      <c r="AB82" s="147"/>
      <c r="AC82" s="147"/>
      <c r="AD82" s="147"/>
      <c r="AE82" s="147"/>
      <c r="AF82" s="147"/>
      <c r="AG82" s="147" t="s">
        <v>184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1">
        <v>37</v>
      </c>
      <c r="B83" s="172" t="s">
        <v>216</v>
      </c>
      <c r="C83" s="186" t="s">
        <v>217</v>
      </c>
      <c r="D83" s="173" t="s">
        <v>211</v>
      </c>
      <c r="E83" s="174">
        <v>9</v>
      </c>
      <c r="F83" s="175"/>
      <c r="G83" s="176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57">
        <v>1.6049999999999998E-2</v>
      </c>
      <c r="O83" s="157">
        <f>ROUND(E83*N83,2)</f>
        <v>0.14000000000000001</v>
      </c>
      <c r="P83" s="157">
        <v>0</v>
      </c>
      <c r="Q83" s="157">
        <f>ROUND(E83*P83,2)</f>
        <v>0</v>
      </c>
      <c r="R83" s="158"/>
      <c r="S83" s="158" t="s">
        <v>104</v>
      </c>
      <c r="T83" s="158" t="s">
        <v>105</v>
      </c>
      <c r="U83" s="158">
        <v>0</v>
      </c>
      <c r="V83" s="158">
        <f>ROUND(E83*U83,2)</f>
        <v>0</v>
      </c>
      <c r="W83" s="158"/>
      <c r="X83" s="158" t="s">
        <v>183</v>
      </c>
      <c r="Y83" s="158" t="s">
        <v>107</v>
      </c>
      <c r="Z83" s="147"/>
      <c r="AA83" s="147"/>
      <c r="AB83" s="147"/>
      <c r="AC83" s="147"/>
      <c r="AD83" s="147"/>
      <c r="AE83" s="147"/>
      <c r="AF83" s="147"/>
      <c r="AG83" s="147" t="s">
        <v>184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">
      <c r="A84" s="154"/>
      <c r="B84" s="155"/>
      <c r="C84" s="187" t="s">
        <v>218</v>
      </c>
      <c r="D84" s="160"/>
      <c r="E84" s="161">
        <v>9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110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7">
        <v>38</v>
      </c>
      <c r="B85" s="178" t="s">
        <v>219</v>
      </c>
      <c r="C85" s="185" t="s">
        <v>220</v>
      </c>
      <c r="D85" s="179" t="s">
        <v>203</v>
      </c>
      <c r="E85" s="180">
        <v>107</v>
      </c>
      <c r="F85" s="181"/>
      <c r="G85" s="182">
        <f t="shared" ref="G85:G91" si="0">ROUND(E85*F85,2)</f>
        <v>0</v>
      </c>
      <c r="H85" s="159"/>
      <c r="I85" s="158">
        <f t="shared" ref="I85:I91" si="1">ROUND(E85*H85,2)</f>
        <v>0</v>
      </c>
      <c r="J85" s="159"/>
      <c r="K85" s="158">
        <f t="shared" ref="K85:K91" si="2">ROUND(E85*J85,2)</f>
        <v>0</v>
      </c>
      <c r="L85" s="158">
        <v>21</v>
      </c>
      <c r="M85" s="158">
        <f t="shared" ref="M85:M91" si="3">G85*(1+L85/100)</f>
        <v>0</v>
      </c>
      <c r="N85" s="157">
        <v>1.7000000000000001E-4</v>
      </c>
      <c r="O85" s="157">
        <f t="shared" ref="O85:O91" si="4">ROUND(E85*N85,2)</f>
        <v>0.02</v>
      </c>
      <c r="P85" s="157">
        <v>0</v>
      </c>
      <c r="Q85" s="157">
        <f t="shared" ref="Q85:Q91" si="5">ROUND(E85*P85,2)</f>
        <v>0</v>
      </c>
      <c r="R85" s="158"/>
      <c r="S85" s="158" t="s">
        <v>104</v>
      </c>
      <c r="T85" s="158" t="s">
        <v>105</v>
      </c>
      <c r="U85" s="158">
        <v>0</v>
      </c>
      <c r="V85" s="158">
        <f t="shared" ref="V85:V91" si="6">ROUND(E85*U85,2)</f>
        <v>0</v>
      </c>
      <c r="W85" s="158"/>
      <c r="X85" s="158" t="s">
        <v>183</v>
      </c>
      <c r="Y85" s="158" t="s">
        <v>107</v>
      </c>
      <c r="Z85" s="147"/>
      <c r="AA85" s="147"/>
      <c r="AB85" s="147"/>
      <c r="AC85" s="147"/>
      <c r="AD85" s="147"/>
      <c r="AE85" s="147"/>
      <c r="AF85" s="147"/>
      <c r="AG85" s="147" t="s">
        <v>184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7">
        <v>39</v>
      </c>
      <c r="B86" s="178" t="s">
        <v>221</v>
      </c>
      <c r="C86" s="185" t="s">
        <v>222</v>
      </c>
      <c r="D86" s="179" t="s">
        <v>211</v>
      </c>
      <c r="E86" s="180">
        <v>4</v>
      </c>
      <c r="F86" s="181"/>
      <c r="G86" s="182">
        <f t="shared" si="0"/>
        <v>0</v>
      </c>
      <c r="H86" s="159"/>
      <c r="I86" s="158">
        <f t="shared" si="1"/>
        <v>0</v>
      </c>
      <c r="J86" s="159"/>
      <c r="K86" s="158">
        <f t="shared" si="2"/>
        <v>0</v>
      </c>
      <c r="L86" s="158">
        <v>21</v>
      </c>
      <c r="M86" s="158">
        <f t="shared" si="3"/>
        <v>0</v>
      </c>
      <c r="N86" s="157">
        <v>0</v>
      </c>
      <c r="O86" s="157">
        <f t="shared" si="4"/>
        <v>0</v>
      </c>
      <c r="P86" s="157">
        <v>0</v>
      </c>
      <c r="Q86" s="157">
        <f t="shared" si="5"/>
        <v>0</v>
      </c>
      <c r="R86" s="158"/>
      <c r="S86" s="158" t="s">
        <v>104</v>
      </c>
      <c r="T86" s="158" t="s">
        <v>105</v>
      </c>
      <c r="U86" s="158">
        <v>0</v>
      </c>
      <c r="V86" s="158">
        <f t="shared" si="6"/>
        <v>0</v>
      </c>
      <c r="W86" s="158"/>
      <c r="X86" s="158" t="s">
        <v>183</v>
      </c>
      <c r="Y86" s="158" t="s">
        <v>107</v>
      </c>
      <c r="Z86" s="147"/>
      <c r="AA86" s="147"/>
      <c r="AB86" s="147"/>
      <c r="AC86" s="147"/>
      <c r="AD86" s="147"/>
      <c r="AE86" s="147"/>
      <c r="AF86" s="147"/>
      <c r="AG86" s="147" t="s">
        <v>184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7">
        <v>40</v>
      </c>
      <c r="B87" s="178" t="s">
        <v>223</v>
      </c>
      <c r="C87" s="185" t="s">
        <v>224</v>
      </c>
      <c r="D87" s="179" t="s">
        <v>211</v>
      </c>
      <c r="E87" s="180">
        <v>13</v>
      </c>
      <c r="F87" s="181"/>
      <c r="G87" s="182">
        <f t="shared" si="0"/>
        <v>0</v>
      </c>
      <c r="H87" s="159"/>
      <c r="I87" s="158">
        <f t="shared" si="1"/>
        <v>0</v>
      </c>
      <c r="J87" s="159"/>
      <c r="K87" s="158">
        <f t="shared" si="2"/>
        <v>0</v>
      </c>
      <c r="L87" s="158">
        <v>21</v>
      </c>
      <c r="M87" s="158">
        <f t="shared" si="3"/>
        <v>0</v>
      </c>
      <c r="N87" s="157">
        <v>3.2000000000000003E-4</v>
      </c>
      <c r="O87" s="157">
        <f t="shared" si="4"/>
        <v>0</v>
      </c>
      <c r="P87" s="157">
        <v>0</v>
      </c>
      <c r="Q87" s="157">
        <f t="shared" si="5"/>
        <v>0</v>
      </c>
      <c r="R87" s="158"/>
      <c r="S87" s="158" t="s">
        <v>104</v>
      </c>
      <c r="T87" s="158" t="s">
        <v>105</v>
      </c>
      <c r="U87" s="158">
        <v>0</v>
      </c>
      <c r="V87" s="158">
        <f t="shared" si="6"/>
        <v>0</v>
      </c>
      <c r="W87" s="158"/>
      <c r="X87" s="158" t="s">
        <v>183</v>
      </c>
      <c r="Y87" s="158" t="s">
        <v>107</v>
      </c>
      <c r="Z87" s="147"/>
      <c r="AA87" s="147"/>
      <c r="AB87" s="147"/>
      <c r="AC87" s="147"/>
      <c r="AD87" s="147"/>
      <c r="AE87" s="147"/>
      <c r="AF87" s="147"/>
      <c r="AG87" s="147" t="s">
        <v>184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7">
        <v>41</v>
      </c>
      <c r="B88" s="178" t="s">
        <v>225</v>
      </c>
      <c r="C88" s="185" t="s">
        <v>226</v>
      </c>
      <c r="D88" s="179" t="s">
        <v>211</v>
      </c>
      <c r="E88" s="180">
        <v>6</v>
      </c>
      <c r="F88" s="181"/>
      <c r="G88" s="182">
        <f t="shared" si="0"/>
        <v>0</v>
      </c>
      <c r="H88" s="159"/>
      <c r="I88" s="158">
        <f t="shared" si="1"/>
        <v>0</v>
      </c>
      <c r="J88" s="159"/>
      <c r="K88" s="158">
        <f t="shared" si="2"/>
        <v>0</v>
      </c>
      <c r="L88" s="158">
        <v>21</v>
      </c>
      <c r="M88" s="158">
        <f t="shared" si="3"/>
        <v>0</v>
      </c>
      <c r="N88" s="157">
        <v>3.6000000000000002E-4</v>
      </c>
      <c r="O88" s="157">
        <f t="shared" si="4"/>
        <v>0</v>
      </c>
      <c r="P88" s="157">
        <v>0</v>
      </c>
      <c r="Q88" s="157">
        <f t="shared" si="5"/>
        <v>0</v>
      </c>
      <c r="R88" s="158"/>
      <c r="S88" s="158" t="s">
        <v>104</v>
      </c>
      <c r="T88" s="158" t="s">
        <v>105</v>
      </c>
      <c r="U88" s="158">
        <v>0</v>
      </c>
      <c r="V88" s="158">
        <f t="shared" si="6"/>
        <v>0</v>
      </c>
      <c r="W88" s="158"/>
      <c r="X88" s="158" t="s">
        <v>183</v>
      </c>
      <c r="Y88" s="158" t="s">
        <v>107</v>
      </c>
      <c r="Z88" s="147"/>
      <c r="AA88" s="147"/>
      <c r="AB88" s="147"/>
      <c r="AC88" s="147"/>
      <c r="AD88" s="147"/>
      <c r="AE88" s="147"/>
      <c r="AF88" s="147"/>
      <c r="AG88" s="147" t="s">
        <v>184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7">
        <v>42</v>
      </c>
      <c r="B89" s="178" t="s">
        <v>225</v>
      </c>
      <c r="C89" s="185" t="s">
        <v>226</v>
      </c>
      <c r="D89" s="179" t="s">
        <v>211</v>
      </c>
      <c r="E89" s="180">
        <v>4</v>
      </c>
      <c r="F89" s="181"/>
      <c r="G89" s="182">
        <f t="shared" si="0"/>
        <v>0</v>
      </c>
      <c r="H89" s="159"/>
      <c r="I89" s="158">
        <f t="shared" si="1"/>
        <v>0</v>
      </c>
      <c r="J89" s="159"/>
      <c r="K89" s="158">
        <f t="shared" si="2"/>
        <v>0</v>
      </c>
      <c r="L89" s="158">
        <v>21</v>
      </c>
      <c r="M89" s="158">
        <f t="shared" si="3"/>
        <v>0</v>
      </c>
      <c r="N89" s="157">
        <v>3.6000000000000002E-4</v>
      </c>
      <c r="O89" s="157">
        <f t="shared" si="4"/>
        <v>0</v>
      </c>
      <c r="P89" s="157">
        <v>0</v>
      </c>
      <c r="Q89" s="157">
        <f t="shared" si="5"/>
        <v>0</v>
      </c>
      <c r="R89" s="158"/>
      <c r="S89" s="158" t="s">
        <v>104</v>
      </c>
      <c r="T89" s="158" t="s">
        <v>105</v>
      </c>
      <c r="U89" s="158">
        <v>0</v>
      </c>
      <c r="V89" s="158">
        <f t="shared" si="6"/>
        <v>0</v>
      </c>
      <c r="W89" s="158"/>
      <c r="X89" s="158" t="s">
        <v>183</v>
      </c>
      <c r="Y89" s="158" t="s">
        <v>107</v>
      </c>
      <c r="Z89" s="147"/>
      <c r="AA89" s="147"/>
      <c r="AB89" s="147"/>
      <c r="AC89" s="147"/>
      <c r="AD89" s="147"/>
      <c r="AE89" s="147"/>
      <c r="AF89" s="147"/>
      <c r="AG89" s="147" t="s">
        <v>184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7">
        <v>43</v>
      </c>
      <c r="B90" s="178" t="s">
        <v>227</v>
      </c>
      <c r="C90" s="185" t="s">
        <v>228</v>
      </c>
      <c r="D90" s="179" t="s">
        <v>211</v>
      </c>
      <c r="E90" s="180">
        <v>1</v>
      </c>
      <c r="F90" s="181"/>
      <c r="G90" s="182">
        <f t="shared" si="0"/>
        <v>0</v>
      </c>
      <c r="H90" s="159"/>
      <c r="I90" s="158">
        <f t="shared" si="1"/>
        <v>0</v>
      </c>
      <c r="J90" s="159"/>
      <c r="K90" s="158">
        <f t="shared" si="2"/>
        <v>0</v>
      </c>
      <c r="L90" s="158">
        <v>21</v>
      </c>
      <c r="M90" s="158">
        <f t="shared" si="3"/>
        <v>0</v>
      </c>
      <c r="N90" s="157">
        <v>7.6999999999999996E-4</v>
      </c>
      <c r="O90" s="157">
        <f t="shared" si="4"/>
        <v>0</v>
      </c>
      <c r="P90" s="157">
        <v>0</v>
      </c>
      <c r="Q90" s="157">
        <f t="shared" si="5"/>
        <v>0</v>
      </c>
      <c r="R90" s="158"/>
      <c r="S90" s="158" t="s">
        <v>104</v>
      </c>
      <c r="T90" s="158" t="s">
        <v>105</v>
      </c>
      <c r="U90" s="158">
        <v>0</v>
      </c>
      <c r="V90" s="158">
        <f t="shared" si="6"/>
        <v>0</v>
      </c>
      <c r="W90" s="158"/>
      <c r="X90" s="158" t="s">
        <v>183</v>
      </c>
      <c r="Y90" s="158" t="s">
        <v>107</v>
      </c>
      <c r="Z90" s="147"/>
      <c r="AA90" s="147"/>
      <c r="AB90" s="147"/>
      <c r="AC90" s="147"/>
      <c r="AD90" s="147"/>
      <c r="AE90" s="147"/>
      <c r="AF90" s="147"/>
      <c r="AG90" s="147" t="s">
        <v>184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77">
        <v>44</v>
      </c>
      <c r="B91" s="178" t="s">
        <v>229</v>
      </c>
      <c r="C91" s="185" t="s">
        <v>230</v>
      </c>
      <c r="D91" s="179" t="s">
        <v>211</v>
      </c>
      <c r="E91" s="180">
        <v>1</v>
      </c>
      <c r="F91" s="181"/>
      <c r="G91" s="182">
        <f t="shared" si="0"/>
        <v>0</v>
      </c>
      <c r="H91" s="159"/>
      <c r="I91" s="158">
        <f t="shared" si="1"/>
        <v>0</v>
      </c>
      <c r="J91" s="159"/>
      <c r="K91" s="158">
        <f t="shared" si="2"/>
        <v>0</v>
      </c>
      <c r="L91" s="158">
        <v>21</v>
      </c>
      <c r="M91" s="158">
        <f t="shared" si="3"/>
        <v>0</v>
      </c>
      <c r="N91" s="157">
        <v>1.4499999999999999E-3</v>
      </c>
      <c r="O91" s="157">
        <f t="shared" si="4"/>
        <v>0</v>
      </c>
      <c r="P91" s="157">
        <v>0</v>
      </c>
      <c r="Q91" s="157">
        <f t="shared" si="5"/>
        <v>0</v>
      </c>
      <c r="R91" s="158"/>
      <c r="S91" s="158" t="s">
        <v>104</v>
      </c>
      <c r="T91" s="158" t="s">
        <v>105</v>
      </c>
      <c r="U91" s="158">
        <v>0</v>
      </c>
      <c r="V91" s="158">
        <f t="shared" si="6"/>
        <v>0</v>
      </c>
      <c r="W91" s="158"/>
      <c r="X91" s="158" t="s">
        <v>183</v>
      </c>
      <c r="Y91" s="158" t="s">
        <v>107</v>
      </c>
      <c r="Z91" s="147"/>
      <c r="AA91" s="147"/>
      <c r="AB91" s="147"/>
      <c r="AC91" s="147"/>
      <c r="AD91" s="147"/>
      <c r="AE91" s="147"/>
      <c r="AF91" s="147"/>
      <c r="AG91" s="147" t="s">
        <v>184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x14ac:dyDescent="0.2">
      <c r="A92" s="164" t="s">
        <v>99</v>
      </c>
      <c r="B92" s="165" t="s">
        <v>61</v>
      </c>
      <c r="C92" s="184" t="s">
        <v>62</v>
      </c>
      <c r="D92" s="166"/>
      <c r="E92" s="167"/>
      <c r="F92" s="168"/>
      <c r="G92" s="169">
        <f>SUMIF(AG93:AG131,"&lt;&gt;NOR",G93:G131)</f>
        <v>0</v>
      </c>
      <c r="H92" s="163"/>
      <c r="I92" s="163">
        <f>SUM(I93:I131)</f>
        <v>0</v>
      </c>
      <c r="J92" s="163"/>
      <c r="K92" s="163">
        <f>SUM(K93:K131)</f>
        <v>0</v>
      </c>
      <c r="L92" s="163"/>
      <c r="M92" s="163">
        <f>SUM(M93:M131)</f>
        <v>0</v>
      </c>
      <c r="N92" s="162"/>
      <c r="O92" s="162">
        <f>SUM(O93:O131)</f>
        <v>3.3899999999999997</v>
      </c>
      <c r="P92" s="162"/>
      <c r="Q92" s="162">
        <f>SUM(Q93:Q131)</f>
        <v>0</v>
      </c>
      <c r="R92" s="163"/>
      <c r="S92" s="163"/>
      <c r="T92" s="163"/>
      <c r="U92" s="163"/>
      <c r="V92" s="163">
        <f>SUM(V93:V131)</f>
        <v>0</v>
      </c>
      <c r="W92" s="163"/>
      <c r="X92" s="163"/>
      <c r="Y92" s="163"/>
      <c r="AG92" t="s">
        <v>100</v>
      </c>
    </row>
    <row r="93" spans="1:60" outlineLevel="1" x14ac:dyDescent="0.2">
      <c r="A93" s="177">
        <v>45</v>
      </c>
      <c r="B93" s="178" t="s">
        <v>231</v>
      </c>
      <c r="C93" s="185" t="s">
        <v>232</v>
      </c>
      <c r="D93" s="179" t="s">
        <v>203</v>
      </c>
      <c r="E93" s="180">
        <v>107</v>
      </c>
      <c r="F93" s="181"/>
      <c r="G93" s="182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21</v>
      </c>
      <c r="M93" s="158">
        <f>G93*(1+L93/100)</f>
        <v>0</v>
      </c>
      <c r="N93" s="157">
        <v>0</v>
      </c>
      <c r="O93" s="157">
        <f>ROUND(E93*N93,2)</f>
        <v>0</v>
      </c>
      <c r="P93" s="157">
        <v>0</v>
      </c>
      <c r="Q93" s="157">
        <f>ROUND(E93*P93,2)</f>
        <v>0</v>
      </c>
      <c r="R93" s="158"/>
      <c r="S93" s="158" t="s">
        <v>104</v>
      </c>
      <c r="T93" s="158" t="s">
        <v>105</v>
      </c>
      <c r="U93" s="158">
        <v>0</v>
      </c>
      <c r="V93" s="158">
        <f>ROUND(E93*U93,2)</f>
        <v>0</v>
      </c>
      <c r="W93" s="158"/>
      <c r="X93" s="158" t="s">
        <v>106</v>
      </c>
      <c r="Y93" s="158" t="s">
        <v>107</v>
      </c>
      <c r="Z93" s="147"/>
      <c r="AA93" s="147"/>
      <c r="AB93" s="147"/>
      <c r="AC93" s="147"/>
      <c r="AD93" s="147"/>
      <c r="AE93" s="147"/>
      <c r="AF93" s="147"/>
      <c r="AG93" s="147" t="s">
        <v>108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7">
        <v>46</v>
      </c>
      <c r="B94" s="178" t="s">
        <v>233</v>
      </c>
      <c r="C94" s="185" t="s">
        <v>234</v>
      </c>
      <c r="D94" s="179" t="s">
        <v>203</v>
      </c>
      <c r="E94" s="180">
        <v>110</v>
      </c>
      <c r="F94" s="181"/>
      <c r="G94" s="182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8"/>
      <c r="S94" s="158" t="s">
        <v>104</v>
      </c>
      <c r="T94" s="158" t="s">
        <v>105</v>
      </c>
      <c r="U94" s="158">
        <v>0</v>
      </c>
      <c r="V94" s="158">
        <f>ROUND(E94*U94,2)</f>
        <v>0</v>
      </c>
      <c r="W94" s="158"/>
      <c r="X94" s="158" t="s">
        <v>106</v>
      </c>
      <c r="Y94" s="158" t="s">
        <v>107</v>
      </c>
      <c r="Z94" s="147"/>
      <c r="AA94" s="147"/>
      <c r="AB94" s="147"/>
      <c r="AC94" s="147"/>
      <c r="AD94" s="147"/>
      <c r="AE94" s="147"/>
      <c r="AF94" s="147"/>
      <c r="AG94" s="147" t="s">
        <v>108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22.5" outlineLevel="1" x14ac:dyDescent="0.2">
      <c r="A95" s="177">
        <v>47</v>
      </c>
      <c r="B95" s="178" t="s">
        <v>235</v>
      </c>
      <c r="C95" s="185" t="s">
        <v>236</v>
      </c>
      <c r="D95" s="179" t="s">
        <v>211</v>
      </c>
      <c r="E95" s="180">
        <v>4</v>
      </c>
      <c r="F95" s="181"/>
      <c r="G95" s="182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21</v>
      </c>
      <c r="M95" s="158">
        <f>G95*(1+L95/100)</f>
        <v>0</v>
      </c>
      <c r="N95" s="157">
        <v>5.7000000000000002E-2</v>
      </c>
      <c r="O95" s="157">
        <f>ROUND(E95*N95,2)</f>
        <v>0.23</v>
      </c>
      <c r="P95" s="157">
        <v>0</v>
      </c>
      <c r="Q95" s="157">
        <f>ROUND(E95*P95,2)</f>
        <v>0</v>
      </c>
      <c r="R95" s="158"/>
      <c r="S95" s="158" t="s">
        <v>104</v>
      </c>
      <c r="T95" s="158" t="s">
        <v>105</v>
      </c>
      <c r="U95" s="158">
        <v>0</v>
      </c>
      <c r="V95" s="158">
        <f>ROUND(E95*U95,2)</f>
        <v>0</v>
      </c>
      <c r="W95" s="158"/>
      <c r="X95" s="158" t="s">
        <v>106</v>
      </c>
      <c r="Y95" s="158" t="s">
        <v>107</v>
      </c>
      <c r="Z95" s="147"/>
      <c r="AA95" s="147"/>
      <c r="AB95" s="147"/>
      <c r="AC95" s="147"/>
      <c r="AD95" s="147"/>
      <c r="AE95" s="147"/>
      <c r="AF95" s="147"/>
      <c r="AG95" s="147" t="s">
        <v>108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71">
        <v>48</v>
      </c>
      <c r="B96" s="172" t="s">
        <v>237</v>
      </c>
      <c r="C96" s="186" t="s">
        <v>238</v>
      </c>
      <c r="D96" s="173" t="s">
        <v>239</v>
      </c>
      <c r="E96" s="174">
        <v>1</v>
      </c>
      <c r="F96" s="175"/>
      <c r="G96" s="176">
        <f>ROUND(E96*F96,2)</f>
        <v>0</v>
      </c>
      <c r="H96" s="159"/>
      <c r="I96" s="158">
        <f>ROUND(E96*H96,2)</f>
        <v>0</v>
      </c>
      <c r="J96" s="159"/>
      <c r="K96" s="158">
        <f>ROUND(E96*J96,2)</f>
        <v>0</v>
      </c>
      <c r="L96" s="158">
        <v>21</v>
      </c>
      <c r="M96" s="158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8"/>
      <c r="S96" s="158" t="s">
        <v>104</v>
      </c>
      <c r="T96" s="158" t="s">
        <v>105</v>
      </c>
      <c r="U96" s="158">
        <v>0</v>
      </c>
      <c r="V96" s="158">
        <f>ROUND(E96*U96,2)</f>
        <v>0</v>
      </c>
      <c r="W96" s="158"/>
      <c r="X96" s="158" t="s">
        <v>106</v>
      </c>
      <c r="Y96" s="158" t="s">
        <v>107</v>
      </c>
      <c r="Z96" s="147"/>
      <c r="AA96" s="147"/>
      <c r="AB96" s="147"/>
      <c r="AC96" s="147"/>
      <c r="AD96" s="147"/>
      <c r="AE96" s="147"/>
      <c r="AF96" s="147"/>
      <c r="AG96" s="147" t="s">
        <v>108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2" x14ac:dyDescent="0.2">
      <c r="A97" s="154"/>
      <c r="B97" s="155"/>
      <c r="C97" s="187" t="s">
        <v>240</v>
      </c>
      <c r="D97" s="160"/>
      <c r="E97" s="161">
        <v>1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110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187" t="s">
        <v>241</v>
      </c>
      <c r="D98" s="160"/>
      <c r="E98" s="161"/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110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7" t="s">
        <v>242</v>
      </c>
      <c r="D99" s="160"/>
      <c r="E99" s="161"/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110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87" t="s">
        <v>243</v>
      </c>
      <c r="D100" s="160"/>
      <c r="E100" s="161"/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110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7" t="s">
        <v>244</v>
      </c>
      <c r="D101" s="160"/>
      <c r="E101" s="161"/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110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7" t="s">
        <v>245</v>
      </c>
      <c r="D102" s="160"/>
      <c r="E102" s="161"/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110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7" t="s">
        <v>246</v>
      </c>
      <c r="D103" s="160"/>
      <c r="E103" s="161"/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110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77">
        <v>49</v>
      </c>
      <c r="B104" s="178" t="s">
        <v>247</v>
      </c>
      <c r="C104" s="185" t="s">
        <v>248</v>
      </c>
      <c r="D104" s="179" t="s">
        <v>203</v>
      </c>
      <c r="E104" s="180">
        <v>107</v>
      </c>
      <c r="F104" s="181"/>
      <c r="G104" s="182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7">
        <v>0</v>
      </c>
      <c r="O104" s="157">
        <f>ROUND(E104*N104,2)</f>
        <v>0</v>
      </c>
      <c r="P104" s="157">
        <v>0</v>
      </c>
      <c r="Q104" s="157">
        <f>ROUND(E104*P104,2)</f>
        <v>0</v>
      </c>
      <c r="R104" s="158"/>
      <c r="S104" s="158" t="s">
        <v>104</v>
      </c>
      <c r="T104" s="158" t="s">
        <v>105</v>
      </c>
      <c r="U104" s="158">
        <v>0</v>
      </c>
      <c r="V104" s="158">
        <f>ROUND(E104*U104,2)</f>
        <v>0</v>
      </c>
      <c r="W104" s="158"/>
      <c r="X104" s="158" t="s">
        <v>106</v>
      </c>
      <c r="Y104" s="158" t="s">
        <v>107</v>
      </c>
      <c r="Z104" s="147"/>
      <c r="AA104" s="147"/>
      <c r="AB104" s="147"/>
      <c r="AC104" s="147"/>
      <c r="AD104" s="147"/>
      <c r="AE104" s="147"/>
      <c r="AF104" s="147"/>
      <c r="AG104" s="147" t="s">
        <v>108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77">
        <v>50</v>
      </c>
      <c r="B105" s="178" t="s">
        <v>249</v>
      </c>
      <c r="C105" s="185" t="s">
        <v>250</v>
      </c>
      <c r="D105" s="179" t="s">
        <v>203</v>
      </c>
      <c r="E105" s="180">
        <v>107</v>
      </c>
      <c r="F105" s="181"/>
      <c r="G105" s="182">
        <f>ROUND(E105*F105,2)</f>
        <v>0</v>
      </c>
      <c r="H105" s="159"/>
      <c r="I105" s="158">
        <f>ROUND(E105*H105,2)</f>
        <v>0</v>
      </c>
      <c r="J105" s="159"/>
      <c r="K105" s="158">
        <f>ROUND(E105*J105,2)</f>
        <v>0</v>
      </c>
      <c r="L105" s="158">
        <v>21</v>
      </c>
      <c r="M105" s="158">
        <f>G105*(1+L105/100)</f>
        <v>0</v>
      </c>
      <c r="N105" s="157">
        <v>0</v>
      </c>
      <c r="O105" s="157">
        <f>ROUND(E105*N105,2)</f>
        <v>0</v>
      </c>
      <c r="P105" s="157">
        <v>0</v>
      </c>
      <c r="Q105" s="157">
        <f>ROUND(E105*P105,2)</f>
        <v>0</v>
      </c>
      <c r="R105" s="158"/>
      <c r="S105" s="158" t="s">
        <v>104</v>
      </c>
      <c r="T105" s="158" t="s">
        <v>105</v>
      </c>
      <c r="U105" s="158">
        <v>0</v>
      </c>
      <c r="V105" s="158">
        <f>ROUND(E105*U105,2)</f>
        <v>0</v>
      </c>
      <c r="W105" s="158"/>
      <c r="X105" s="158" t="s">
        <v>106</v>
      </c>
      <c r="Y105" s="158" t="s">
        <v>107</v>
      </c>
      <c r="Z105" s="147"/>
      <c r="AA105" s="147"/>
      <c r="AB105" s="147"/>
      <c r="AC105" s="147"/>
      <c r="AD105" s="147"/>
      <c r="AE105" s="147"/>
      <c r="AF105" s="147"/>
      <c r="AG105" s="147" t="s">
        <v>108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71">
        <v>51</v>
      </c>
      <c r="B106" s="172" t="s">
        <v>251</v>
      </c>
      <c r="C106" s="186" t="s">
        <v>252</v>
      </c>
      <c r="D106" s="173" t="s">
        <v>211</v>
      </c>
      <c r="E106" s="174">
        <v>1</v>
      </c>
      <c r="F106" s="175"/>
      <c r="G106" s="176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57">
        <v>1.5803700000000001</v>
      </c>
      <c r="O106" s="157">
        <f>ROUND(E106*N106,2)</f>
        <v>1.58</v>
      </c>
      <c r="P106" s="157">
        <v>0</v>
      </c>
      <c r="Q106" s="157">
        <f>ROUND(E106*P106,2)</f>
        <v>0</v>
      </c>
      <c r="R106" s="158"/>
      <c r="S106" s="158" t="s">
        <v>104</v>
      </c>
      <c r="T106" s="158" t="s">
        <v>105</v>
      </c>
      <c r="U106" s="158">
        <v>0</v>
      </c>
      <c r="V106" s="158">
        <f>ROUND(E106*U106,2)</f>
        <v>0</v>
      </c>
      <c r="W106" s="158"/>
      <c r="X106" s="158" t="s">
        <v>106</v>
      </c>
      <c r="Y106" s="158" t="s">
        <v>107</v>
      </c>
      <c r="Z106" s="147"/>
      <c r="AA106" s="147"/>
      <c r="AB106" s="147"/>
      <c r="AC106" s="147"/>
      <c r="AD106" s="147"/>
      <c r="AE106" s="147"/>
      <c r="AF106" s="147"/>
      <c r="AG106" s="147" t="s">
        <v>108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">
      <c r="A107" s="154"/>
      <c r="B107" s="155"/>
      <c r="C107" s="187" t="s">
        <v>253</v>
      </c>
      <c r="D107" s="160"/>
      <c r="E107" s="161">
        <v>1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110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77">
        <v>52</v>
      </c>
      <c r="B108" s="178" t="s">
        <v>254</v>
      </c>
      <c r="C108" s="185" t="s">
        <v>255</v>
      </c>
      <c r="D108" s="179" t="s">
        <v>211</v>
      </c>
      <c r="E108" s="180">
        <v>4</v>
      </c>
      <c r="F108" s="181"/>
      <c r="G108" s="182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7">
        <v>2.1000000000000001E-2</v>
      </c>
      <c r="O108" s="157">
        <f>ROUND(E108*N108,2)</f>
        <v>0.08</v>
      </c>
      <c r="P108" s="157">
        <v>0</v>
      </c>
      <c r="Q108" s="157">
        <f>ROUND(E108*P108,2)</f>
        <v>0</v>
      </c>
      <c r="R108" s="158"/>
      <c r="S108" s="158" t="s">
        <v>104</v>
      </c>
      <c r="T108" s="158" t="s">
        <v>105</v>
      </c>
      <c r="U108" s="158">
        <v>0</v>
      </c>
      <c r="V108" s="158">
        <f>ROUND(E108*U108,2)</f>
        <v>0</v>
      </c>
      <c r="W108" s="158"/>
      <c r="X108" s="158" t="s">
        <v>106</v>
      </c>
      <c r="Y108" s="158" t="s">
        <v>107</v>
      </c>
      <c r="Z108" s="147"/>
      <c r="AA108" s="147"/>
      <c r="AB108" s="147"/>
      <c r="AC108" s="147"/>
      <c r="AD108" s="147"/>
      <c r="AE108" s="147"/>
      <c r="AF108" s="147"/>
      <c r="AG108" s="147" t="s">
        <v>108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77">
        <v>53</v>
      </c>
      <c r="B109" s="178" t="s">
        <v>256</v>
      </c>
      <c r="C109" s="185" t="s">
        <v>257</v>
      </c>
      <c r="D109" s="179" t="s">
        <v>211</v>
      </c>
      <c r="E109" s="180">
        <v>1</v>
      </c>
      <c r="F109" s="181"/>
      <c r="G109" s="182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7">
        <v>2.6110000000000001E-2</v>
      </c>
      <c r="O109" s="157">
        <f>ROUND(E109*N109,2)</f>
        <v>0.03</v>
      </c>
      <c r="P109" s="157">
        <v>0</v>
      </c>
      <c r="Q109" s="157">
        <f>ROUND(E109*P109,2)</f>
        <v>0</v>
      </c>
      <c r="R109" s="158"/>
      <c r="S109" s="158" t="s">
        <v>104</v>
      </c>
      <c r="T109" s="158" t="s">
        <v>105</v>
      </c>
      <c r="U109" s="158">
        <v>0</v>
      </c>
      <c r="V109" s="158">
        <f>ROUND(E109*U109,2)</f>
        <v>0</v>
      </c>
      <c r="W109" s="158"/>
      <c r="X109" s="158" t="s">
        <v>106</v>
      </c>
      <c r="Y109" s="158" t="s">
        <v>107</v>
      </c>
      <c r="Z109" s="147"/>
      <c r="AA109" s="147"/>
      <c r="AB109" s="147"/>
      <c r="AC109" s="147"/>
      <c r="AD109" s="147"/>
      <c r="AE109" s="147"/>
      <c r="AF109" s="147"/>
      <c r="AG109" s="147" t="s">
        <v>108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77">
        <v>54</v>
      </c>
      <c r="B110" s="178" t="s">
        <v>258</v>
      </c>
      <c r="C110" s="185" t="s">
        <v>259</v>
      </c>
      <c r="D110" s="179" t="s">
        <v>211</v>
      </c>
      <c r="E110" s="180">
        <v>4</v>
      </c>
      <c r="F110" s="181"/>
      <c r="G110" s="182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21</v>
      </c>
      <c r="M110" s="158">
        <f>G110*(1+L110/100)</f>
        <v>0</v>
      </c>
      <c r="N110" s="157">
        <v>0</v>
      </c>
      <c r="O110" s="157">
        <f>ROUND(E110*N110,2)</f>
        <v>0</v>
      </c>
      <c r="P110" s="157">
        <v>0</v>
      </c>
      <c r="Q110" s="157">
        <f>ROUND(E110*P110,2)</f>
        <v>0</v>
      </c>
      <c r="R110" s="158"/>
      <c r="S110" s="158" t="s">
        <v>104</v>
      </c>
      <c r="T110" s="158" t="s">
        <v>105</v>
      </c>
      <c r="U110" s="158">
        <v>0</v>
      </c>
      <c r="V110" s="158">
        <f>ROUND(E110*U110,2)</f>
        <v>0</v>
      </c>
      <c r="W110" s="158"/>
      <c r="X110" s="158" t="s">
        <v>106</v>
      </c>
      <c r="Y110" s="158" t="s">
        <v>107</v>
      </c>
      <c r="Z110" s="147"/>
      <c r="AA110" s="147"/>
      <c r="AB110" s="147"/>
      <c r="AC110" s="147"/>
      <c r="AD110" s="147"/>
      <c r="AE110" s="147"/>
      <c r="AF110" s="147"/>
      <c r="AG110" s="147" t="s">
        <v>108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71">
        <v>55</v>
      </c>
      <c r="B111" s="172" t="s">
        <v>260</v>
      </c>
      <c r="C111" s="186" t="s">
        <v>261</v>
      </c>
      <c r="D111" s="173" t="s">
        <v>211</v>
      </c>
      <c r="E111" s="174">
        <v>15</v>
      </c>
      <c r="F111" s="175"/>
      <c r="G111" s="176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7">
        <v>0</v>
      </c>
      <c r="O111" s="157">
        <f>ROUND(E111*N111,2)</f>
        <v>0</v>
      </c>
      <c r="P111" s="157">
        <v>0</v>
      </c>
      <c r="Q111" s="157">
        <f>ROUND(E111*P111,2)</f>
        <v>0</v>
      </c>
      <c r="R111" s="158"/>
      <c r="S111" s="158" t="s">
        <v>104</v>
      </c>
      <c r="T111" s="158" t="s">
        <v>105</v>
      </c>
      <c r="U111" s="158">
        <v>0</v>
      </c>
      <c r="V111" s="158">
        <f>ROUND(E111*U111,2)</f>
        <v>0</v>
      </c>
      <c r="W111" s="158"/>
      <c r="X111" s="158" t="s">
        <v>106</v>
      </c>
      <c r="Y111" s="158" t="s">
        <v>107</v>
      </c>
      <c r="Z111" s="147"/>
      <c r="AA111" s="147"/>
      <c r="AB111" s="147"/>
      <c r="AC111" s="147"/>
      <c r="AD111" s="147"/>
      <c r="AE111" s="147"/>
      <c r="AF111" s="147"/>
      <c r="AG111" s="147" t="s">
        <v>108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">
      <c r="A112" s="154"/>
      <c r="B112" s="155"/>
      <c r="C112" s="187" t="s">
        <v>262</v>
      </c>
      <c r="D112" s="160"/>
      <c r="E112" s="161">
        <v>2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110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7" t="s">
        <v>263</v>
      </c>
      <c r="D113" s="160"/>
      <c r="E113" s="161">
        <v>13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110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77">
        <v>56</v>
      </c>
      <c r="B114" s="178" t="s">
        <v>264</v>
      </c>
      <c r="C114" s="185" t="s">
        <v>265</v>
      </c>
      <c r="D114" s="179" t="s">
        <v>266</v>
      </c>
      <c r="E114" s="180">
        <v>1</v>
      </c>
      <c r="F114" s="181"/>
      <c r="G114" s="182">
        <f>ROUND(E114*F114,2)</f>
        <v>0</v>
      </c>
      <c r="H114" s="159"/>
      <c r="I114" s="158">
        <f>ROUND(E114*H114,2)</f>
        <v>0</v>
      </c>
      <c r="J114" s="159"/>
      <c r="K114" s="158">
        <f>ROUND(E114*J114,2)</f>
        <v>0</v>
      </c>
      <c r="L114" s="158">
        <v>21</v>
      </c>
      <c r="M114" s="158">
        <f>G114*(1+L114/100)</f>
        <v>0</v>
      </c>
      <c r="N114" s="157">
        <v>0</v>
      </c>
      <c r="O114" s="157">
        <f>ROUND(E114*N114,2)</f>
        <v>0</v>
      </c>
      <c r="P114" s="157">
        <v>0</v>
      </c>
      <c r="Q114" s="157">
        <f>ROUND(E114*P114,2)</f>
        <v>0</v>
      </c>
      <c r="R114" s="158"/>
      <c r="S114" s="158" t="s">
        <v>104</v>
      </c>
      <c r="T114" s="158" t="s">
        <v>105</v>
      </c>
      <c r="U114" s="158">
        <v>0</v>
      </c>
      <c r="V114" s="158">
        <f>ROUND(E114*U114,2)</f>
        <v>0</v>
      </c>
      <c r="W114" s="158"/>
      <c r="X114" s="158" t="s">
        <v>106</v>
      </c>
      <c r="Y114" s="158" t="s">
        <v>107</v>
      </c>
      <c r="Z114" s="147"/>
      <c r="AA114" s="147"/>
      <c r="AB114" s="147"/>
      <c r="AC114" s="147"/>
      <c r="AD114" s="147"/>
      <c r="AE114" s="147"/>
      <c r="AF114" s="147"/>
      <c r="AG114" s="147" t="s">
        <v>108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77">
        <v>57</v>
      </c>
      <c r="B115" s="178" t="s">
        <v>267</v>
      </c>
      <c r="C115" s="185" t="s">
        <v>268</v>
      </c>
      <c r="D115" s="179" t="s">
        <v>211</v>
      </c>
      <c r="E115" s="180">
        <v>2</v>
      </c>
      <c r="F115" s="181"/>
      <c r="G115" s="182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7">
        <v>4.6800000000000001E-3</v>
      </c>
      <c r="O115" s="157">
        <f>ROUND(E115*N115,2)</f>
        <v>0.01</v>
      </c>
      <c r="P115" s="157">
        <v>0</v>
      </c>
      <c r="Q115" s="157">
        <f>ROUND(E115*P115,2)</f>
        <v>0</v>
      </c>
      <c r="R115" s="158"/>
      <c r="S115" s="158" t="s">
        <v>104</v>
      </c>
      <c r="T115" s="158" t="s">
        <v>105</v>
      </c>
      <c r="U115" s="158">
        <v>0</v>
      </c>
      <c r="V115" s="158">
        <f>ROUND(E115*U115,2)</f>
        <v>0</v>
      </c>
      <c r="W115" s="158"/>
      <c r="X115" s="158" t="s">
        <v>106</v>
      </c>
      <c r="Y115" s="158" t="s">
        <v>107</v>
      </c>
      <c r="Z115" s="147"/>
      <c r="AA115" s="147"/>
      <c r="AB115" s="147"/>
      <c r="AC115" s="147"/>
      <c r="AD115" s="147"/>
      <c r="AE115" s="147"/>
      <c r="AF115" s="147"/>
      <c r="AG115" s="147" t="s">
        <v>108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77">
        <v>58</v>
      </c>
      <c r="B116" s="178" t="s">
        <v>269</v>
      </c>
      <c r="C116" s="185" t="s">
        <v>270</v>
      </c>
      <c r="D116" s="179" t="s">
        <v>211</v>
      </c>
      <c r="E116" s="180">
        <v>1</v>
      </c>
      <c r="F116" s="181"/>
      <c r="G116" s="182">
        <f>ROUND(E116*F116,2)</f>
        <v>0</v>
      </c>
      <c r="H116" s="159"/>
      <c r="I116" s="158">
        <f>ROUND(E116*H116,2)</f>
        <v>0</v>
      </c>
      <c r="J116" s="159"/>
      <c r="K116" s="158">
        <f>ROUND(E116*J116,2)</f>
        <v>0</v>
      </c>
      <c r="L116" s="158">
        <v>21</v>
      </c>
      <c r="M116" s="158">
        <f>G116*(1+L116/100)</f>
        <v>0</v>
      </c>
      <c r="N116" s="157">
        <v>7.0200000000000002E-3</v>
      </c>
      <c r="O116" s="157">
        <f>ROUND(E116*N116,2)</f>
        <v>0.01</v>
      </c>
      <c r="P116" s="157">
        <v>0</v>
      </c>
      <c r="Q116" s="157">
        <f>ROUND(E116*P116,2)</f>
        <v>0</v>
      </c>
      <c r="R116" s="158"/>
      <c r="S116" s="158" t="s">
        <v>104</v>
      </c>
      <c r="T116" s="158" t="s">
        <v>105</v>
      </c>
      <c r="U116" s="158">
        <v>0</v>
      </c>
      <c r="V116" s="158">
        <f>ROUND(E116*U116,2)</f>
        <v>0</v>
      </c>
      <c r="W116" s="158"/>
      <c r="X116" s="158" t="s">
        <v>106</v>
      </c>
      <c r="Y116" s="158" t="s">
        <v>107</v>
      </c>
      <c r="Z116" s="147"/>
      <c r="AA116" s="147"/>
      <c r="AB116" s="147"/>
      <c r="AC116" s="147"/>
      <c r="AD116" s="147"/>
      <c r="AE116" s="147"/>
      <c r="AF116" s="147"/>
      <c r="AG116" s="147" t="s">
        <v>108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71">
        <v>59</v>
      </c>
      <c r="B117" s="172" t="s">
        <v>271</v>
      </c>
      <c r="C117" s="186" t="s">
        <v>272</v>
      </c>
      <c r="D117" s="173" t="s">
        <v>182</v>
      </c>
      <c r="E117" s="174">
        <v>33</v>
      </c>
      <c r="F117" s="175"/>
      <c r="G117" s="176">
        <f>ROUND(E117*F117,2)</f>
        <v>0</v>
      </c>
      <c r="H117" s="159"/>
      <c r="I117" s="158">
        <f>ROUND(E117*H117,2)</f>
        <v>0</v>
      </c>
      <c r="J117" s="159"/>
      <c r="K117" s="158">
        <f>ROUND(E117*J117,2)</f>
        <v>0</v>
      </c>
      <c r="L117" s="158">
        <v>21</v>
      </c>
      <c r="M117" s="158">
        <f>G117*(1+L117/100)</f>
        <v>0</v>
      </c>
      <c r="N117" s="157">
        <v>1E-3</v>
      </c>
      <c r="O117" s="157">
        <f>ROUND(E117*N117,2)</f>
        <v>0.03</v>
      </c>
      <c r="P117" s="157">
        <v>0</v>
      </c>
      <c r="Q117" s="157">
        <f>ROUND(E117*P117,2)</f>
        <v>0</v>
      </c>
      <c r="R117" s="158"/>
      <c r="S117" s="158" t="s">
        <v>104</v>
      </c>
      <c r="T117" s="158" t="s">
        <v>105</v>
      </c>
      <c r="U117" s="158">
        <v>0</v>
      </c>
      <c r="V117" s="158">
        <f>ROUND(E117*U117,2)</f>
        <v>0</v>
      </c>
      <c r="W117" s="158"/>
      <c r="X117" s="158" t="s">
        <v>183</v>
      </c>
      <c r="Y117" s="158" t="s">
        <v>107</v>
      </c>
      <c r="Z117" s="147"/>
      <c r="AA117" s="147"/>
      <c r="AB117" s="147"/>
      <c r="AC117" s="147"/>
      <c r="AD117" s="147"/>
      <c r="AE117" s="147"/>
      <c r="AF117" s="147"/>
      <c r="AG117" s="147" t="s">
        <v>184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2" x14ac:dyDescent="0.2">
      <c r="A118" s="154"/>
      <c r="B118" s="155"/>
      <c r="C118" s="187" t="s">
        <v>273</v>
      </c>
      <c r="D118" s="160"/>
      <c r="E118" s="161">
        <v>33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110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1">
        <v>60</v>
      </c>
      <c r="B119" s="172" t="s">
        <v>274</v>
      </c>
      <c r="C119" s="186" t="s">
        <v>275</v>
      </c>
      <c r="D119" s="173" t="s">
        <v>182</v>
      </c>
      <c r="E119" s="174">
        <v>33.333300000000001</v>
      </c>
      <c r="F119" s="175"/>
      <c r="G119" s="176">
        <f>ROUND(E119*F119,2)</f>
        <v>0</v>
      </c>
      <c r="H119" s="159"/>
      <c r="I119" s="158">
        <f>ROUND(E119*H119,2)</f>
        <v>0</v>
      </c>
      <c r="J119" s="159"/>
      <c r="K119" s="158">
        <f>ROUND(E119*J119,2)</f>
        <v>0</v>
      </c>
      <c r="L119" s="158">
        <v>21</v>
      </c>
      <c r="M119" s="158">
        <f>G119*(1+L119/100)</f>
        <v>0</v>
      </c>
      <c r="N119" s="157">
        <v>1E-3</v>
      </c>
      <c r="O119" s="157">
        <f>ROUND(E119*N119,2)</f>
        <v>0.03</v>
      </c>
      <c r="P119" s="157">
        <v>0</v>
      </c>
      <c r="Q119" s="157">
        <f>ROUND(E119*P119,2)</f>
        <v>0</v>
      </c>
      <c r="R119" s="158"/>
      <c r="S119" s="158" t="s">
        <v>104</v>
      </c>
      <c r="T119" s="158" t="s">
        <v>105</v>
      </c>
      <c r="U119" s="158">
        <v>0</v>
      </c>
      <c r="V119" s="158">
        <f>ROUND(E119*U119,2)</f>
        <v>0</v>
      </c>
      <c r="W119" s="158"/>
      <c r="X119" s="158" t="s">
        <v>183</v>
      </c>
      <c r="Y119" s="158" t="s">
        <v>107</v>
      </c>
      <c r="Z119" s="147"/>
      <c r="AA119" s="147"/>
      <c r="AB119" s="147"/>
      <c r="AC119" s="147"/>
      <c r="AD119" s="147"/>
      <c r="AE119" s="147"/>
      <c r="AF119" s="147"/>
      <c r="AG119" s="147" t="s">
        <v>184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2" x14ac:dyDescent="0.2">
      <c r="A120" s="154"/>
      <c r="B120" s="155"/>
      <c r="C120" s="187" t="s">
        <v>276</v>
      </c>
      <c r="D120" s="160"/>
      <c r="E120" s="161">
        <v>33.33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110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77">
        <v>61</v>
      </c>
      <c r="B121" s="178" t="s">
        <v>277</v>
      </c>
      <c r="C121" s="185" t="s">
        <v>278</v>
      </c>
      <c r="D121" s="179" t="s">
        <v>211</v>
      </c>
      <c r="E121" s="180">
        <v>2</v>
      </c>
      <c r="F121" s="181"/>
      <c r="G121" s="182">
        <f t="shared" ref="G121:G131" si="7">ROUND(E121*F121,2)</f>
        <v>0</v>
      </c>
      <c r="H121" s="159"/>
      <c r="I121" s="158">
        <f t="shared" ref="I121:I131" si="8">ROUND(E121*H121,2)</f>
        <v>0</v>
      </c>
      <c r="J121" s="159"/>
      <c r="K121" s="158">
        <f t="shared" ref="K121:K131" si="9">ROUND(E121*J121,2)</f>
        <v>0</v>
      </c>
      <c r="L121" s="158">
        <v>21</v>
      </c>
      <c r="M121" s="158">
        <f t="shared" ref="M121:M131" si="10">G121*(1+L121/100)</f>
        <v>0</v>
      </c>
      <c r="N121" s="157">
        <v>5.0189999999999999E-2</v>
      </c>
      <c r="O121" s="157">
        <f t="shared" ref="O121:O131" si="11">ROUND(E121*N121,2)</f>
        <v>0.1</v>
      </c>
      <c r="P121" s="157">
        <v>0</v>
      </c>
      <c r="Q121" s="157">
        <f t="shared" ref="Q121:Q131" si="12">ROUND(E121*P121,2)</f>
        <v>0</v>
      </c>
      <c r="R121" s="158"/>
      <c r="S121" s="158" t="s">
        <v>104</v>
      </c>
      <c r="T121" s="158" t="s">
        <v>105</v>
      </c>
      <c r="U121" s="158">
        <v>0</v>
      </c>
      <c r="V121" s="158">
        <f t="shared" ref="V121:V131" si="13">ROUND(E121*U121,2)</f>
        <v>0</v>
      </c>
      <c r="W121" s="158"/>
      <c r="X121" s="158" t="s">
        <v>183</v>
      </c>
      <c r="Y121" s="158" t="s">
        <v>107</v>
      </c>
      <c r="Z121" s="147"/>
      <c r="AA121" s="147"/>
      <c r="AB121" s="147"/>
      <c r="AC121" s="147"/>
      <c r="AD121" s="147"/>
      <c r="AE121" s="147"/>
      <c r="AF121" s="147"/>
      <c r="AG121" s="147" t="s">
        <v>184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ht="22.5" outlineLevel="1" x14ac:dyDescent="0.2">
      <c r="A122" s="177">
        <v>62</v>
      </c>
      <c r="B122" s="178" t="s">
        <v>279</v>
      </c>
      <c r="C122" s="185" t="s">
        <v>280</v>
      </c>
      <c r="D122" s="179" t="s">
        <v>211</v>
      </c>
      <c r="E122" s="180">
        <v>7</v>
      </c>
      <c r="F122" s="181"/>
      <c r="G122" s="182">
        <f t="shared" si="7"/>
        <v>0</v>
      </c>
      <c r="H122" s="159"/>
      <c r="I122" s="158">
        <f t="shared" si="8"/>
        <v>0</v>
      </c>
      <c r="J122" s="159"/>
      <c r="K122" s="158">
        <f t="shared" si="9"/>
        <v>0</v>
      </c>
      <c r="L122" s="158">
        <v>21</v>
      </c>
      <c r="M122" s="158">
        <f t="shared" si="10"/>
        <v>0</v>
      </c>
      <c r="N122" s="157">
        <v>8.2199999999999999E-3</v>
      </c>
      <c r="O122" s="157">
        <f t="shared" si="11"/>
        <v>0.06</v>
      </c>
      <c r="P122" s="157">
        <v>0</v>
      </c>
      <c r="Q122" s="157">
        <f t="shared" si="12"/>
        <v>0</v>
      </c>
      <c r="R122" s="158"/>
      <c r="S122" s="158" t="s">
        <v>104</v>
      </c>
      <c r="T122" s="158" t="s">
        <v>105</v>
      </c>
      <c r="U122" s="158">
        <v>0</v>
      </c>
      <c r="V122" s="158">
        <f t="shared" si="13"/>
        <v>0</v>
      </c>
      <c r="W122" s="158"/>
      <c r="X122" s="158" t="s">
        <v>183</v>
      </c>
      <c r="Y122" s="158" t="s">
        <v>107</v>
      </c>
      <c r="Z122" s="147"/>
      <c r="AA122" s="147"/>
      <c r="AB122" s="147"/>
      <c r="AC122" s="147"/>
      <c r="AD122" s="147"/>
      <c r="AE122" s="147"/>
      <c r="AF122" s="147"/>
      <c r="AG122" s="147" t="s">
        <v>184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 x14ac:dyDescent="0.2">
      <c r="A123" s="177">
        <v>63</v>
      </c>
      <c r="B123" s="178" t="s">
        <v>279</v>
      </c>
      <c r="C123" s="185" t="s">
        <v>281</v>
      </c>
      <c r="D123" s="179" t="s">
        <v>211</v>
      </c>
      <c r="E123" s="180">
        <v>1</v>
      </c>
      <c r="F123" s="181"/>
      <c r="G123" s="182">
        <f t="shared" si="7"/>
        <v>0</v>
      </c>
      <c r="H123" s="159"/>
      <c r="I123" s="158">
        <f t="shared" si="8"/>
        <v>0</v>
      </c>
      <c r="J123" s="159"/>
      <c r="K123" s="158">
        <f t="shared" si="9"/>
        <v>0</v>
      </c>
      <c r="L123" s="158">
        <v>21</v>
      </c>
      <c r="M123" s="158">
        <f t="shared" si="10"/>
        <v>0</v>
      </c>
      <c r="N123" s="157">
        <v>1.2E-2</v>
      </c>
      <c r="O123" s="157">
        <f t="shared" si="11"/>
        <v>0.01</v>
      </c>
      <c r="P123" s="157">
        <v>0</v>
      </c>
      <c r="Q123" s="157">
        <f t="shared" si="12"/>
        <v>0</v>
      </c>
      <c r="R123" s="158"/>
      <c r="S123" s="158" t="s">
        <v>104</v>
      </c>
      <c r="T123" s="158" t="s">
        <v>105</v>
      </c>
      <c r="U123" s="158">
        <v>0</v>
      </c>
      <c r="V123" s="158">
        <f t="shared" si="13"/>
        <v>0</v>
      </c>
      <c r="W123" s="158"/>
      <c r="X123" s="158" t="s">
        <v>282</v>
      </c>
      <c r="Y123" s="158" t="s">
        <v>107</v>
      </c>
      <c r="Z123" s="147"/>
      <c r="AA123" s="147"/>
      <c r="AB123" s="147"/>
      <c r="AC123" s="147"/>
      <c r="AD123" s="147"/>
      <c r="AE123" s="147"/>
      <c r="AF123" s="147"/>
      <c r="AG123" s="147" t="s">
        <v>283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2.5" outlineLevel="1" x14ac:dyDescent="0.2">
      <c r="A124" s="177">
        <v>64</v>
      </c>
      <c r="B124" s="178" t="s">
        <v>279</v>
      </c>
      <c r="C124" s="185" t="s">
        <v>284</v>
      </c>
      <c r="D124" s="179" t="s">
        <v>211</v>
      </c>
      <c r="E124" s="180">
        <v>1</v>
      </c>
      <c r="F124" s="181"/>
      <c r="G124" s="182">
        <f t="shared" si="7"/>
        <v>0</v>
      </c>
      <c r="H124" s="159"/>
      <c r="I124" s="158">
        <f t="shared" si="8"/>
        <v>0</v>
      </c>
      <c r="J124" s="159"/>
      <c r="K124" s="158">
        <f t="shared" si="9"/>
        <v>0</v>
      </c>
      <c r="L124" s="158">
        <v>21</v>
      </c>
      <c r="M124" s="158">
        <f t="shared" si="10"/>
        <v>0</v>
      </c>
      <c r="N124" s="157">
        <v>1.779E-2</v>
      </c>
      <c r="O124" s="157">
        <f t="shared" si="11"/>
        <v>0.02</v>
      </c>
      <c r="P124" s="157">
        <v>0</v>
      </c>
      <c r="Q124" s="157">
        <f t="shared" si="12"/>
        <v>0</v>
      </c>
      <c r="R124" s="158"/>
      <c r="S124" s="158" t="s">
        <v>104</v>
      </c>
      <c r="T124" s="158" t="s">
        <v>105</v>
      </c>
      <c r="U124" s="158">
        <v>0</v>
      </c>
      <c r="V124" s="158">
        <f t="shared" si="13"/>
        <v>0</v>
      </c>
      <c r="W124" s="158"/>
      <c r="X124" s="158" t="s">
        <v>282</v>
      </c>
      <c r="Y124" s="158" t="s">
        <v>107</v>
      </c>
      <c r="Z124" s="147"/>
      <c r="AA124" s="147"/>
      <c r="AB124" s="147"/>
      <c r="AC124" s="147"/>
      <c r="AD124" s="147"/>
      <c r="AE124" s="147"/>
      <c r="AF124" s="147"/>
      <c r="AG124" s="147" t="s">
        <v>283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7">
        <v>65</v>
      </c>
      <c r="B125" s="178" t="s">
        <v>285</v>
      </c>
      <c r="C125" s="185" t="s">
        <v>286</v>
      </c>
      <c r="D125" s="179" t="s">
        <v>211</v>
      </c>
      <c r="E125" s="180">
        <v>13</v>
      </c>
      <c r="F125" s="181"/>
      <c r="G125" s="182">
        <f t="shared" si="7"/>
        <v>0</v>
      </c>
      <c r="H125" s="159"/>
      <c r="I125" s="158">
        <f t="shared" si="8"/>
        <v>0</v>
      </c>
      <c r="J125" s="159"/>
      <c r="K125" s="158">
        <f t="shared" si="9"/>
        <v>0</v>
      </c>
      <c r="L125" s="158">
        <v>21</v>
      </c>
      <c r="M125" s="158">
        <f t="shared" si="10"/>
        <v>0</v>
      </c>
      <c r="N125" s="157">
        <v>1.66E-3</v>
      </c>
      <c r="O125" s="157">
        <f t="shared" si="11"/>
        <v>0.02</v>
      </c>
      <c r="P125" s="157">
        <v>0</v>
      </c>
      <c r="Q125" s="157">
        <f t="shared" si="12"/>
        <v>0</v>
      </c>
      <c r="R125" s="158"/>
      <c r="S125" s="158" t="s">
        <v>104</v>
      </c>
      <c r="T125" s="158" t="s">
        <v>105</v>
      </c>
      <c r="U125" s="158">
        <v>0</v>
      </c>
      <c r="V125" s="158">
        <f t="shared" si="13"/>
        <v>0</v>
      </c>
      <c r="W125" s="158"/>
      <c r="X125" s="158" t="s">
        <v>183</v>
      </c>
      <c r="Y125" s="158" t="s">
        <v>107</v>
      </c>
      <c r="Z125" s="147"/>
      <c r="AA125" s="147"/>
      <c r="AB125" s="147"/>
      <c r="AC125" s="147"/>
      <c r="AD125" s="147"/>
      <c r="AE125" s="147"/>
      <c r="AF125" s="147"/>
      <c r="AG125" s="147" t="s">
        <v>184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7">
        <v>66</v>
      </c>
      <c r="B126" s="178" t="s">
        <v>287</v>
      </c>
      <c r="C126" s="185" t="s">
        <v>288</v>
      </c>
      <c r="D126" s="179" t="s">
        <v>211</v>
      </c>
      <c r="E126" s="180">
        <v>2</v>
      </c>
      <c r="F126" s="181"/>
      <c r="G126" s="182">
        <f t="shared" si="7"/>
        <v>0</v>
      </c>
      <c r="H126" s="159"/>
      <c r="I126" s="158">
        <f t="shared" si="8"/>
        <v>0</v>
      </c>
      <c r="J126" s="159"/>
      <c r="K126" s="158">
        <f t="shared" si="9"/>
        <v>0</v>
      </c>
      <c r="L126" s="158">
        <v>21</v>
      </c>
      <c r="M126" s="158">
        <f t="shared" si="10"/>
        <v>0</v>
      </c>
      <c r="N126" s="157">
        <v>1E-3</v>
      </c>
      <c r="O126" s="157">
        <f t="shared" si="11"/>
        <v>0</v>
      </c>
      <c r="P126" s="157">
        <v>0</v>
      </c>
      <c r="Q126" s="157">
        <f t="shared" si="12"/>
        <v>0</v>
      </c>
      <c r="R126" s="158"/>
      <c r="S126" s="158" t="s">
        <v>104</v>
      </c>
      <c r="T126" s="158" t="s">
        <v>105</v>
      </c>
      <c r="U126" s="158">
        <v>0</v>
      </c>
      <c r="V126" s="158">
        <f t="shared" si="13"/>
        <v>0</v>
      </c>
      <c r="W126" s="158"/>
      <c r="X126" s="158" t="s">
        <v>183</v>
      </c>
      <c r="Y126" s="158" t="s">
        <v>107</v>
      </c>
      <c r="Z126" s="147"/>
      <c r="AA126" s="147"/>
      <c r="AB126" s="147"/>
      <c r="AC126" s="147"/>
      <c r="AD126" s="147"/>
      <c r="AE126" s="147"/>
      <c r="AF126" s="147"/>
      <c r="AG126" s="147" t="s">
        <v>184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77">
        <v>67</v>
      </c>
      <c r="B127" s="178" t="s">
        <v>289</v>
      </c>
      <c r="C127" s="185" t="s">
        <v>290</v>
      </c>
      <c r="D127" s="179" t="s">
        <v>211</v>
      </c>
      <c r="E127" s="180">
        <v>2</v>
      </c>
      <c r="F127" s="181"/>
      <c r="G127" s="182">
        <f t="shared" si="7"/>
        <v>0</v>
      </c>
      <c r="H127" s="159"/>
      <c r="I127" s="158">
        <f t="shared" si="8"/>
        <v>0</v>
      </c>
      <c r="J127" s="159"/>
      <c r="K127" s="158">
        <f t="shared" si="9"/>
        <v>0</v>
      </c>
      <c r="L127" s="158">
        <v>21</v>
      </c>
      <c r="M127" s="158">
        <f t="shared" si="10"/>
        <v>0</v>
      </c>
      <c r="N127" s="157">
        <v>6.1999999999999998E-3</v>
      </c>
      <c r="O127" s="157">
        <f t="shared" si="11"/>
        <v>0.01</v>
      </c>
      <c r="P127" s="157">
        <v>0</v>
      </c>
      <c r="Q127" s="157">
        <f t="shared" si="12"/>
        <v>0</v>
      </c>
      <c r="R127" s="158"/>
      <c r="S127" s="158" t="s">
        <v>104</v>
      </c>
      <c r="T127" s="158" t="s">
        <v>105</v>
      </c>
      <c r="U127" s="158">
        <v>0</v>
      </c>
      <c r="V127" s="158">
        <f t="shared" si="13"/>
        <v>0</v>
      </c>
      <c r="W127" s="158"/>
      <c r="X127" s="158" t="s">
        <v>183</v>
      </c>
      <c r="Y127" s="158" t="s">
        <v>107</v>
      </c>
      <c r="Z127" s="147"/>
      <c r="AA127" s="147"/>
      <c r="AB127" s="147"/>
      <c r="AC127" s="147"/>
      <c r="AD127" s="147"/>
      <c r="AE127" s="147"/>
      <c r="AF127" s="147"/>
      <c r="AG127" s="147" t="s">
        <v>184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77">
        <v>68</v>
      </c>
      <c r="B128" s="178" t="s">
        <v>291</v>
      </c>
      <c r="C128" s="185" t="s">
        <v>292</v>
      </c>
      <c r="D128" s="179" t="s">
        <v>211</v>
      </c>
      <c r="E128" s="180">
        <v>1</v>
      </c>
      <c r="F128" s="181"/>
      <c r="G128" s="182">
        <f t="shared" si="7"/>
        <v>0</v>
      </c>
      <c r="H128" s="159"/>
      <c r="I128" s="158">
        <f t="shared" si="8"/>
        <v>0</v>
      </c>
      <c r="J128" s="159"/>
      <c r="K128" s="158">
        <f t="shared" si="9"/>
        <v>0</v>
      </c>
      <c r="L128" s="158">
        <v>21</v>
      </c>
      <c r="M128" s="158">
        <f t="shared" si="10"/>
        <v>0</v>
      </c>
      <c r="N128" s="157">
        <v>3.9E-2</v>
      </c>
      <c r="O128" s="157">
        <f t="shared" si="11"/>
        <v>0.04</v>
      </c>
      <c r="P128" s="157">
        <v>0</v>
      </c>
      <c r="Q128" s="157">
        <f t="shared" si="12"/>
        <v>0</v>
      </c>
      <c r="R128" s="158"/>
      <c r="S128" s="158" t="s">
        <v>104</v>
      </c>
      <c r="T128" s="158" t="s">
        <v>105</v>
      </c>
      <c r="U128" s="158">
        <v>0</v>
      </c>
      <c r="V128" s="158">
        <f t="shared" si="13"/>
        <v>0</v>
      </c>
      <c r="W128" s="158"/>
      <c r="X128" s="158" t="s">
        <v>183</v>
      </c>
      <c r="Y128" s="158" t="s">
        <v>107</v>
      </c>
      <c r="Z128" s="147"/>
      <c r="AA128" s="147"/>
      <c r="AB128" s="147"/>
      <c r="AC128" s="147"/>
      <c r="AD128" s="147"/>
      <c r="AE128" s="147"/>
      <c r="AF128" s="147"/>
      <c r="AG128" s="147" t="s">
        <v>184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7">
        <v>69</v>
      </c>
      <c r="B129" s="178" t="s">
        <v>293</v>
      </c>
      <c r="C129" s="185" t="s">
        <v>294</v>
      </c>
      <c r="D129" s="179" t="s">
        <v>211</v>
      </c>
      <c r="E129" s="180">
        <v>1</v>
      </c>
      <c r="F129" s="181"/>
      <c r="G129" s="182">
        <f t="shared" si="7"/>
        <v>0</v>
      </c>
      <c r="H129" s="159"/>
      <c r="I129" s="158">
        <f t="shared" si="8"/>
        <v>0</v>
      </c>
      <c r="J129" s="159"/>
      <c r="K129" s="158">
        <f t="shared" si="9"/>
        <v>0</v>
      </c>
      <c r="L129" s="158">
        <v>21</v>
      </c>
      <c r="M129" s="158">
        <f t="shared" si="10"/>
        <v>0</v>
      </c>
      <c r="N129" s="157">
        <v>0.62</v>
      </c>
      <c r="O129" s="157">
        <f t="shared" si="11"/>
        <v>0.62</v>
      </c>
      <c r="P129" s="157">
        <v>0</v>
      </c>
      <c r="Q129" s="157">
        <f t="shared" si="12"/>
        <v>0</v>
      </c>
      <c r="R129" s="158"/>
      <c r="S129" s="158" t="s">
        <v>104</v>
      </c>
      <c r="T129" s="158" t="s">
        <v>105</v>
      </c>
      <c r="U129" s="158">
        <v>0</v>
      </c>
      <c r="V129" s="158">
        <f t="shared" si="13"/>
        <v>0</v>
      </c>
      <c r="W129" s="158"/>
      <c r="X129" s="158" t="s">
        <v>183</v>
      </c>
      <c r="Y129" s="158" t="s">
        <v>107</v>
      </c>
      <c r="Z129" s="147"/>
      <c r="AA129" s="147"/>
      <c r="AB129" s="147"/>
      <c r="AC129" s="147"/>
      <c r="AD129" s="147"/>
      <c r="AE129" s="147"/>
      <c r="AF129" s="147"/>
      <c r="AG129" s="147" t="s">
        <v>184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7">
        <v>70</v>
      </c>
      <c r="B130" s="178" t="s">
        <v>295</v>
      </c>
      <c r="C130" s="185" t="s">
        <v>296</v>
      </c>
      <c r="D130" s="179" t="s">
        <v>211</v>
      </c>
      <c r="E130" s="180">
        <v>2</v>
      </c>
      <c r="F130" s="181"/>
      <c r="G130" s="182">
        <f t="shared" si="7"/>
        <v>0</v>
      </c>
      <c r="H130" s="159"/>
      <c r="I130" s="158">
        <f t="shared" si="8"/>
        <v>0</v>
      </c>
      <c r="J130" s="159"/>
      <c r="K130" s="158">
        <f t="shared" si="9"/>
        <v>0</v>
      </c>
      <c r="L130" s="158">
        <v>21</v>
      </c>
      <c r="M130" s="158">
        <f t="shared" si="10"/>
        <v>0</v>
      </c>
      <c r="N130" s="157">
        <v>0.25</v>
      </c>
      <c r="O130" s="157">
        <f t="shared" si="11"/>
        <v>0.5</v>
      </c>
      <c r="P130" s="157">
        <v>0</v>
      </c>
      <c r="Q130" s="157">
        <f t="shared" si="12"/>
        <v>0</v>
      </c>
      <c r="R130" s="158"/>
      <c r="S130" s="158" t="s">
        <v>104</v>
      </c>
      <c r="T130" s="158" t="s">
        <v>105</v>
      </c>
      <c r="U130" s="158">
        <v>0</v>
      </c>
      <c r="V130" s="158">
        <f t="shared" si="13"/>
        <v>0</v>
      </c>
      <c r="W130" s="158"/>
      <c r="X130" s="158" t="s">
        <v>183</v>
      </c>
      <c r="Y130" s="158" t="s">
        <v>107</v>
      </c>
      <c r="Z130" s="147"/>
      <c r="AA130" s="147"/>
      <c r="AB130" s="147"/>
      <c r="AC130" s="147"/>
      <c r="AD130" s="147"/>
      <c r="AE130" s="147"/>
      <c r="AF130" s="147"/>
      <c r="AG130" s="147" t="s">
        <v>184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7">
        <v>71</v>
      </c>
      <c r="B131" s="178" t="s">
        <v>297</v>
      </c>
      <c r="C131" s="185" t="s">
        <v>298</v>
      </c>
      <c r="D131" s="179" t="s">
        <v>211</v>
      </c>
      <c r="E131" s="180">
        <v>3</v>
      </c>
      <c r="F131" s="181"/>
      <c r="G131" s="182">
        <f t="shared" si="7"/>
        <v>0</v>
      </c>
      <c r="H131" s="159"/>
      <c r="I131" s="158">
        <f t="shared" si="8"/>
        <v>0</v>
      </c>
      <c r="J131" s="159"/>
      <c r="K131" s="158">
        <f t="shared" si="9"/>
        <v>0</v>
      </c>
      <c r="L131" s="158">
        <v>21</v>
      </c>
      <c r="M131" s="158">
        <f t="shared" si="10"/>
        <v>0</v>
      </c>
      <c r="N131" s="157">
        <v>2E-3</v>
      </c>
      <c r="O131" s="157">
        <f t="shared" si="11"/>
        <v>0.01</v>
      </c>
      <c r="P131" s="157">
        <v>0</v>
      </c>
      <c r="Q131" s="157">
        <f t="shared" si="12"/>
        <v>0</v>
      </c>
      <c r="R131" s="158"/>
      <c r="S131" s="158" t="s">
        <v>104</v>
      </c>
      <c r="T131" s="158" t="s">
        <v>105</v>
      </c>
      <c r="U131" s="158">
        <v>0</v>
      </c>
      <c r="V131" s="158">
        <f t="shared" si="13"/>
        <v>0</v>
      </c>
      <c r="W131" s="158"/>
      <c r="X131" s="158" t="s">
        <v>183</v>
      </c>
      <c r="Y131" s="158" t="s">
        <v>107</v>
      </c>
      <c r="Z131" s="147"/>
      <c r="AA131" s="147"/>
      <c r="AB131" s="147"/>
      <c r="AC131" s="147"/>
      <c r="AD131" s="147"/>
      <c r="AE131" s="147"/>
      <c r="AF131" s="147"/>
      <c r="AG131" s="147" t="s">
        <v>184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x14ac:dyDescent="0.2">
      <c r="A132" s="164" t="s">
        <v>99</v>
      </c>
      <c r="B132" s="165" t="s">
        <v>63</v>
      </c>
      <c r="C132" s="184" t="s">
        <v>64</v>
      </c>
      <c r="D132" s="166"/>
      <c r="E132" s="167"/>
      <c r="F132" s="168"/>
      <c r="G132" s="169">
        <f>SUMIF(AG133:AG133,"&lt;&gt;NOR",G133:G133)</f>
        <v>0</v>
      </c>
      <c r="H132" s="163"/>
      <c r="I132" s="163">
        <f>SUM(I133:I133)</f>
        <v>0</v>
      </c>
      <c r="J132" s="163"/>
      <c r="K132" s="163">
        <f>SUM(K133:K133)</f>
        <v>0</v>
      </c>
      <c r="L132" s="163"/>
      <c r="M132" s="163">
        <f>SUM(M133:M133)</f>
        <v>0</v>
      </c>
      <c r="N132" s="162"/>
      <c r="O132" s="162">
        <f>SUM(O133:O133)</f>
        <v>0</v>
      </c>
      <c r="P132" s="162"/>
      <c r="Q132" s="162">
        <f>SUM(Q133:Q133)</f>
        <v>0</v>
      </c>
      <c r="R132" s="163"/>
      <c r="S132" s="163"/>
      <c r="T132" s="163"/>
      <c r="U132" s="163"/>
      <c r="V132" s="163">
        <f>SUM(V133:V133)</f>
        <v>0</v>
      </c>
      <c r="W132" s="163"/>
      <c r="X132" s="163"/>
      <c r="Y132" s="163"/>
      <c r="AG132" t="s">
        <v>100</v>
      </c>
    </row>
    <row r="133" spans="1:60" outlineLevel="1" x14ac:dyDescent="0.2">
      <c r="A133" s="177">
        <v>72</v>
      </c>
      <c r="B133" s="178" t="s">
        <v>299</v>
      </c>
      <c r="C133" s="185" t="s">
        <v>300</v>
      </c>
      <c r="D133" s="179" t="s">
        <v>178</v>
      </c>
      <c r="E133" s="180">
        <v>590.99770000000001</v>
      </c>
      <c r="F133" s="181"/>
      <c r="G133" s="182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21</v>
      </c>
      <c r="M133" s="158">
        <f>G133*(1+L133/100)</f>
        <v>0</v>
      </c>
      <c r="N133" s="157">
        <v>0</v>
      </c>
      <c r="O133" s="157">
        <f>ROUND(E133*N133,2)</f>
        <v>0</v>
      </c>
      <c r="P133" s="157">
        <v>0</v>
      </c>
      <c r="Q133" s="157">
        <f>ROUND(E133*P133,2)</f>
        <v>0</v>
      </c>
      <c r="R133" s="158"/>
      <c r="S133" s="158" t="s">
        <v>104</v>
      </c>
      <c r="T133" s="158" t="s">
        <v>105</v>
      </c>
      <c r="U133" s="158">
        <v>0</v>
      </c>
      <c r="V133" s="158">
        <f>ROUND(E133*U133,2)</f>
        <v>0</v>
      </c>
      <c r="W133" s="158"/>
      <c r="X133" s="158" t="s">
        <v>106</v>
      </c>
      <c r="Y133" s="158" t="s">
        <v>144</v>
      </c>
      <c r="Z133" s="147"/>
      <c r="AA133" s="147"/>
      <c r="AB133" s="147"/>
      <c r="AC133" s="147"/>
      <c r="AD133" s="147"/>
      <c r="AE133" s="147"/>
      <c r="AF133" s="147"/>
      <c r="AG133" s="147" t="s">
        <v>108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x14ac:dyDescent="0.2">
      <c r="A134" s="164" t="s">
        <v>99</v>
      </c>
      <c r="B134" s="165" t="s">
        <v>65</v>
      </c>
      <c r="C134" s="184" t="s">
        <v>66</v>
      </c>
      <c r="D134" s="166"/>
      <c r="E134" s="167"/>
      <c r="F134" s="168"/>
      <c r="G134" s="169">
        <f>SUMIF(AG135:AG139,"&lt;&gt;NOR",G135:G139)</f>
        <v>0</v>
      </c>
      <c r="H134" s="163"/>
      <c r="I134" s="163">
        <f>SUM(I135:I139)</f>
        <v>0</v>
      </c>
      <c r="J134" s="163"/>
      <c r="K134" s="163">
        <f>SUM(K135:K139)</f>
        <v>0</v>
      </c>
      <c r="L134" s="163"/>
      <c r="M134" s="163">
        <f>SUM(M135:M139)</f>
        <v>0</v>
      </c>
      <c r="N134" s="162"/>
      <c r="O134" s="162">
        <f>SUM(O135:O139)</f>
        <v>9.9999999999999992E-2</v>
      </c>
      <c r="P134" s="162"/>
      <c r="Q134" s="162">
        <f>SUM(Q135:Q139)</f>
        <v>0</v>
      </c>
      <c r="R134" s="163"/>
      <c r="S134" s="163"/>
      <c r="T134" s="163"/>
      <c r="U134" s="163"/>
      <c r="V134" s="163">
        <f>SUM(V135:V139)</f>
        <v>0</v>
      </c>
      <c r="W134" s="163"/>
      <c r="X134" s="163"/>
      <c r="Y134" s="163"/>
      <c r="AG134" t="s">
        <v>100</v>
      </c>
    </row>
    <row r="135" spans="1:60" outlineLevel="1" x14ac:dyDescent="0.2">
      <c r="A135" s="171">
        <v>73</v>
      </c>
      <c r="B135" s="172" t="s">
        <v>301</v>
      </c>
      <c r="C135" s="186" t="s">
        <v>302</v>
      </c>
      <c r="D135" s="173" t="s">
        <v>122</v>
      </c>
      <c r="E135" s="174">
        <v>397.24799999999999</v>
      </c>
      <c r="F135" s="175"/>
      <c r="G135" s="176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7">
        <v>3.0000000000000001E-5</v>
      </c>
      <c r="O135" s="157">
        <f>ROUND(E135*N135,2)</f>
        <v>0.01</v>
      </c>
      <c r="P135" s="157">
        <v>0</v>
      </c>
      <c r="Q135" s="157">
        <f>ROUND(E135*P135,2)</f>
        <v>0</v>
      </c>
      <c r="R135" s="158"/>
      <c r="S135" s="158" t="s">
        <v>104</v>
      </c>
      <c r="T135" s="158" t="s">
        <v>105</v>
      </c>
      <c r="U135" s="158">
        <v>0</v>
      </c>
      <c r="V135" s="158">
        <f>ROUND(E135*U135,2)</f>
        <v>0</v>
      </c>
      <c r="W135" s="158"/>
      <c r="X135" s="158" t="s">
        <v>106</v>
      </c>
      <c r="Y135" s="158" t="s">
        <v>303</v>
      </c>
      <c r="Z135" s="147"/>
      <c r="AA135" s="147"/>
      <c r="AB135" s="147"/>
      <c r="AC135" s="147"/>
      <c r="AD135" s="147"/>
      <c r="AE135" s="147"/>
      <c r="AF135" s="147"/>
      <c r="AG135" s="147" t="s">
        <v>304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2" x14ac:dyDescent="0.2">
      <c r="A136" s="154"/>
      <c r="B136" s="155"/>
      <c r="C136" s="187" t="s">
        <v>305</v>
      </c>
      <c r="D136" s="160"/>
      <c r="E136" s="161">
        <v>397.25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110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1">
        <v>74</v>
      </c>
      <c r="B137" s="172" t="s">
        <v>306</v>
      </c>
      <c r="C137" s="186" t="s">
        <v>307</v>
      </c>
      <c r="D137" s="173" t="s">
        <v>122</v>
      </c>
      <c r="E137" s="174">
        <v>456.82600000000002</v>
      </c>
      <c r="F137" s="175"/>
      <c r="G137" s="176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21</v>
      </c>
      <c r="M137" s="158">
        <f>G137*(1+L137/100)</f>
        <v>0</v>
      </c>
      <c r="N137" s="157">
        <v>2.0000000000000001E-4</v>
      </c>
      <c r="O137" s="157">
        <f>ROUND(E137*N137,2)</f>
        <v>0.09</v>
      </c>
      <c r="P137" s="157">
        <v>0</v>
      </c>
      <c r="Q137" s="157">
        <f>ROUND(E137*P137,2)</f>
        <v>0</v>
      </c>
      <c r="R137" s="158"/>
      <c r="S137" s="158" t="s">
        <v>104</v>
      </c>
      <c r="T137" s="158" t="s">
        <v>105</v>
      </c>
      <c r="U137" s="158">
        <v>0</v>
      </c>
      <c r="V137" s="158">
        <f>ROUND(E137*U137,2)</f>
        <v>0</v>
      </c>
      <c r="W137" s="158"/>
      <c r="X137" s="158" t="s">
        <v>183</v>
      </c>
      <c r="Y137" s="158" t="s">
        <v>303</v>
      </c>
      <c r="Z137" s="147"/>
      <c r="AA137" s="147"/>
      <c r="AB137" s="147"/>
      <c r="AC137" s="147"/>
      <c r="AD137" s="147"/>
      <c r="AE137" s="147"/>
      <c r="AF137" s="147"/>
      <c r="AG137" s="147" t="s">
        <v>184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">
      <c r="A138" s="154"/>
      <c r="B138" s="155"/>
      <c r="C138" s="187" t="s">
        <v>308</v>
      </c>
      <c r="D138" s="160"/>
      <c r="E138" s="161">
        <v>456.83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110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22.5" outlineLevel="1" x14ac:dyDescent="0.2">
      <c r="A139" s="154">
        <v>75</v>
      </c>
      <c r="B139" s="155" t="s">
        <v>309</v>
      </c>
      <c r="C139" s="188" t="s">
        <v>310</v>
      </c>
      <c r="D139" s="156" t="s">
        <v>0</v>
      </c>
      <c r="E139" s="183"/>
      <c r="F139" s="159"/>
      <c r="G139" s="158">
        <f>ROUND(E139*F139,2)</f>
        <v>0</v>
      </c>
      <c r="H139" s="159"/>
      <c r="I139" s="158">
        <f>ROUND(E139*H139,2)</f>
        <v>0</v>
      </c>
      <c r="J139" s="159"/>
      <c r="K139" s="158">
        <f>ROUND(E139*J139,2)</f>
        <v>0</v>
      </c>
      <c r="L139" s="158">
        <v>21</v>
      </c>
      <c r="M139" s="158">
        <f>G139*(1+L139/100)</f>
        <v>0</v>
      </c>
      <c r="N139" s="157">
        <v>0</v>
      </c>
      <c r="O139" s="157">
        <f>ROUND(E139*N139,2)</f>
        <v>0</v>
      </c>
      <c r="P139" s="157">
        <v>0</v>
      </c>
      <c r="Q139" s="157">
        <f>ROUND(E139*P139,2)</f>
        <v>0</v>
      </c>
      <c r="R139" s="158"/>
      <c r="S139" s="158" t="s">
        <v>139</v>
      </c>
      <c r="T139" s="158" t="s">
        <v>139</v>
      </c>
      <c r="U139" s="158">
        <v>0</v>
      </c>
      <c r="V139" s="158">
        <f>ROUND(E139*U139,2)</f>
        <v>0</v>
      </c>
      <c r="W139" s="158"/>
      <c r="X139" s="158" t="s">
        <v>311</v>
      </c>
      <c r="Y139" s="158" t="s">
        <v>303</v>
      </c>
      <c r="Z139" s="147"/>
      <c r="AA139" s="147"/>
      <c r="AB139" s="147"/>
      <c r="AC139" s="147"/>
      <c r="AD139" s="147"/>
      <c r="AE139" s="147"/>
      <c r="AF139" s="147"/>
      <c r="AG139" s="147" t="s">
        <v>312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x14ac:dyDescent="0.2">
      <c r="A140" s="164" t="s">
        <v>99</v>
      </c>
      <c r="B140" s="165" t="s">
        <v>67</v>
      </c>
      <c r="C140" s="184" t="s">
        <v>68</v>
      </c>
      <c r="D140" s="166"/>
      <c r="E140" s="167"/>
      <c r="F140" s="168"/>
      <c r="G140" s="169">
        <f>SUMIF(AG141:AG143,"&lt;&gt;NOR",G141:G143)</f>
        <v>0</v>
      </c>
      <c r="H140" s="163"/>
      <c r="I140" s="163">
        <f>SUM(I141:I143)</f>
        <v>0</v>
      </c>
      <c r="J140" s="163"/>
      <c r="K140" s="163">
        <f>SUM(K141:K143)</f>
        <v>0</v>
      </c>
      <c r="L140" s="163"/>
      <c r="M140" s="163">
        <f>SUM(M141:M143)</f>
        <v>0</v>
      </c>
      <c r="N140" s="162"/>
      <c r="O140" s="162">
        <f>SUM(O141:O143)</f>
        <v>1.07</v>
      </c>
      <c r="P140" s="162"/>
      <c r="Q140" s="162">
        <f>SUM(Q141:Q143)</f>
        <v>0</v>
      </c>
      <c r="R140" s="163"/>
      <c r="S140" s="163"/>
      <c r="T140" s="163"/>
      <c r="U140" s="163"/>
      <c r="V140" s="163">
        <f>SUM(V141:V143)</f>
        <v>0</v>
      </c>
      <c r="W140" s="163"/>
      <c r="X140" s="163"/>
      <c r="Y140" s="163"/>
      <c r="AG140" t="s">
        <v>100</v>
      </c>
    </row>
    <row r="141" spans="1:60" ht="22.5" outlineLevel="1" x14ac:dyDescent="0.2">
      <c r="A141" s="177">
        <v>76</v>
      </c>
      <c r="B141" s="178" t="s">
        <v>313</v>
      </c>
      <c r="C141" s="185" t="s">
        <v>314</v>
      </c>
      <c r="D141" s="179" t="s">
        <v>211</v>
      </c>
      <c r="E141" s="180">
        <v>1</v>
      </c>
      <c r="F141" s="181"/>
      <c r="G141" s="182">
        <f>ROUND(E141*F141,2)</f>
        <v>0</v>
      </c>
      <c r="H141" s="159"/>
      <c r="I141" s="158">
        <f>ROUND(E141*H141,2)</f>
        <v>0</v>
      </c>
      <c r="J141" s="159"/>
      <c r="K141" s="158">
        <f>ROUND(E141*J141,2)</f>
        <v>0</v>
      </c>
      <c r="L141" s="158">
        <v>21</v>
      </c>
      <c r="M141" s="158">
        <f>G141*(1+L141/100)</f>
        <v>0</v>
      </c>
      <c r="N141" s="157">
        <v>8.2379999999999995E-2</v>
      </c>
      <c r="O141" s="157">
        <f>ROUND(E141*N141,2)</f>
        <v>0.08</v>
      </c>
      <c r="P141" s="157">
        <v>0</v>
      </c>
      <c r="Q141" s="157">
        <f>ROUND(E141*P141,2)</f>
        <v>0</v>
      </c>
      <c r="R141" s="158"/>
      <c r="S141" s="158" t="s">
        <v>104</v>
      </c>
      <c r="T141" s="158" t="s">
        <v>105</v>
      </c>
      <c r="U141" s="158">
        <v>0</v>
      </c>
      <c r="V141" s="158">
        <f>ROUND(E141*U141,2)</f>
        <v>0</v>
      </c>
      <c r="W141" s="158"/>
      <c r="X141" s="158" t="s">
        <v>106</v>
      </c>
      <c r="Y141" s="158" t="s">
        <v>107</v>
      </c>
      <c r="Z141" s="147"/>
      <c r="AA141" s="147"/>
      <c r="AB141" s="147"/>
      <c r="AC141" s="147"/>
      <c r="AD141" s="147"/>
      <c r="AE141" s="147"/>
      <c r="AF141" s="147"/>
      <c r="AG141" s="147" t="s">
        <v>315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22.5" outlineLevel="1" x14ac:dyDescent="0.2">
      <c r="A142" s="171">
        <v>77</v>
      </c>
      <c r="B142" s="172" t="s">
        <v>316</v>
      </c>
      <c r="C142" s="186" t="s">
        <v>317</v>
      </c>
      <c r="D142" s="173" t="s">
        <v>211</v>
      </c>
      <c r="E142" s="174">
        <v>13</v>
      </c>
      <c r="F142" s="175"/>
      <c r="G142" s="176">
        <f>ROUND(E142*F142,2)</f>
        <v>0</v>
      </c>
      <c r="H142" s="159"/>
      <c r="I142" s="158">
        <f>ROUND(E142*H142,2)</f>
        <v>0</v>
      </c>
      <c r="J142" s="159"/>
      <c r="K142" s="158">
        <f>ROUND(E142*J142,2)</f>
        <v>0</v>
      </c>
      <c r="L142" s="158">
        <v>21</v>
      </c>
      <c r="M142" s="158">
        <f>G142*(1+L142/100)</f>
        <v>0</v>
      </c>
      <c r="N142" s="157">
        <v>7.6429999999999998E-2</v>
      </c>
      <c r="O142" s="157">
        <f>ROUND(E142*N142,2)</f>
        <v>0.99</v>
      </c>
      <c r="P142" s="157">
        <v>0</v>
      </c>
      <c r="Q142" s="157">
        <f>ROUND(E142*P142,2)</f>
        <v>0</v>
      </c>
      <c r="R142" s="158"/>
      <c r="S142" s="158" t="s">
        <v>104</v>
      </c>
      <c r="T142" s="158" t="s">
        <v>105</v>
      </c>
      <c r="U142" s="158">
        <v>0</v>
      </c>
      <c r="V142" s="158">
        <f>ROUND(E142*U142,2)</f>
        <v>0</v>
      </c>
      <c r="W142" s="158"/>
      <c r="X142" s="158" t="s">
        <v>106</v>
      </c>
      <c r="Y142" s="158" t="s">
        <v>303</v>
      </c>
      <c r="Z142" s="147"/>
      <c r="AA142" s="147"/>
      <c r="AB142" s="147"/>
      <c r="AC142" s="147"/>
      <c r="AD142" s="147"/>
      <c r="AE142" s="147"/>
      <c r="AF142" s="147"/>
      <c r="AG142" s="147" t="s">
        <v>315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ht="22.5" outlineLevel="1" x14ac:dyDescent="0.2">
      <c r="A143" s="154">
        <v>78</v>
      </c>
      <c r="B143" s="155" t="s">
        <v>318</v>
      </c>
      <c r="C143" s="188" t="s">
        <v>319</v>
      </c>
      <c r="D143" s="156" t="s">
        <v>0</v>
      </c>
      <c r="E143" s="183"/>
      <c r="F143" s="159"/>
      <c r="G143" s="158">
        <f>ROUND(E143*F143,2)</f>
        <v>0</v>
      </c>
      <c r="H143" s="159"/>
      <c r="I143" s="158">
        <f>ROUND(E143*H143,2)</f>
        <v>0</v>
      </c>
      <c r="J143" s="159"/>
      <c r="K143" s="158">
        <f>ROUND(E143*J143,2)</f>
        <v>0</v>
      </c>
      <c r="L143" s="158">
        <v>21</v>
      </c>
      <c r="M143" s="158">
        <f>G143*(1+L143/100)</f>
        <v>0</v>
      </c>
      <c r="N143" s="157">
        <v>0</v>
      </c>
      <c r="O143" s="157">
        <f>ROUND(E143*N143,2)</f>
        <v>0</v>
      </c>
      <c r="P143" s="157">
        <v>0</v>
      </c>
      <c r="Q143" s="157">
        <f>ROUND(E143*P143,2)</f>
        <v>0</v>
      </c>
      <c r="R143" s="158"/>
      <c r="S143" s="158" t="s">
        <v>139</v>
      </c>
      <c r="T143" s="158" t="s">
        <v>139</v>
      </c>
      <c r="U143" s="158">
        <v>0</v>
      </c>
      <c r="V143" s="158">
        <f>ROUND(E143*U143,2)</f>
        <v>0</v>
      </c>
      <c r="W143" s="158"/>
      <c r="X143" s="158" t="s">
        <v>311</v>
      </c>
      <c r="Y143" s="158" t="s">
        <v>303</v>
      </c>
      <c r="Z143" s="147"/>
      <c r="AA143" s="147"/>
      <c r="AB143" s="147"/>
      <c r="AC143" s="147"/>
      <c r="AD143" s="147"/>
      <c r="AE143" s="147"/>
      <c r="AF143" s="147"/>
      <c r="AG143" s="147" t="s">
        <v>320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x14ac:dyDescent="0.2">
      <c r="A144" s="164" t="s">
        <v>99</v>
      </c>
      <c r="B144" s="165" t="s">
        <v>69</v>
      </c>
      <c r="C144" s="184" t="s">
        <v>70</v>
      </c>
      <c r="D144" s="166"/>
      <c r="E144" s="167"/>
      <c r="F144" s="168"/>
      <c r="G144" s="169">
        <f>SUMIF(AG145:AG151,"&lt;&gt;NOR",G145:G151)</f>
        <v>0</v>
      </c>
      <c r="H144" s="163"/>
      <c r="I144" s="163">
        <f>SUM(I145:I151)</f>
        <v>0</v>
      </c>
      <c r="J144" s="163"/>
      <c r="K144" s="163">
        <f>SUM(K145:K151)</f>
        <v>0</v>
      </c>
      <c r="L144" s="163"/>
      <c r="M144" s="163">
        <f>SUM(M145:M151)</f>
        <v>0</v>
      </c>
      <c r="N144" s="162"/>
      <c r="O144" s="162">
        <f>SUM(O145:O151)</f>
        <v>0</v>
      </c>
      <c r="P144" s="162"/>
      <c r="Q144" s="162">
        <f>SUM(Q145:Q151)</f>
        <v>0</v>
      </c>
      <c r="R144" s="163"/>
      <c r="S144" s="163"/>
      <c r="T144" s="163"/>
      <c r="U144" s="163"/>
      <c r="V144" s="163">
        <f>SUM(V145:V151)</f>
        <v>0</v>
      </c>
      <c r="W144" s="163"/>
      <c r="X144" s="163"/>
      <c r="Y144" s="163"/>
      <c r="AG144" t="s">
        <v>100</v>
      </c>
    </row>
    <row r="145" spans="1:60" outlineLevel="1" x14ac:dyDescent="0.2">
      <c r="A145" s="177">
        <v>79</v>
      </c>
      <c r="B145" s="178" t="s">
        <v>321</v>
      </c>
      <c r="C145" s="185" t="s">
        <v>322</v>
      </c>
      <c r="D145" s="179" t="s">
        <v>323</v>
      </c>
      <c r="E145" s="180">
        <v>3</v>
      </c>
      <c r="F145" s="181"/>
      <c r="G145" s="182">
        <f t="shared" ref="G145:G151" si="14">ROUND(E145*F145,2)</f>
        <v>0</v>
      </c>
      <c r="H145" s="159"/>
      <c r="I145" s="158">
        <f t="shared" ref="I145:I151" si="15">ROUND(E145*H145,2)</f>
        <v>0</v>
      </c>
      <c r="J145" s="159"/>
      <c r="K145" s="158">
        <f t="shared" ref="K145:K151" si="16">ROUND(E145*J145,2)</f>
        <v>0</v>
      </c>
      <c r="L145" s="158">
        <v>21</v>
      </c>
      <c r="M145" s="158">
        <f t="shared" ref="M145:M151" si="17">G145*(1+L145/100)</f>
        <v>0</v>
      </c>
      <c r="N145" s="157">
        <v>5.6999999999999998E-4</v>
      </c>
      <c r="O145" s="157">
        <f t="shared" ref="O145:O151" si="18">ROUND(E145*N145,2)</f>
        <v>0</v>
      </c>
      <c r="P145" s="157">
        <v>0</v>
      </c>
      <c r="Q145" s="157">
        <f t="shared" ref="Q145:Q151" si="19">ROUND(E145*P145,2)</f>
        <v>0</v>
      </c>
      <c r="R145" s="158"/>
      <c r="S145" s="158" t="s">
        <v>104</v>
      </c>
      <c r="T145" s="158" t="s">
        <v>105</v>
      </c>
      <c r="U145" s="158">
        <v>0</v>
      </c>
      <c r="V145" s="158">
        <f t="shared" ref="V145:V151" si="20">ROUND(E145*U145,2)</f>
        <v>0</v>
      </c>
      <c r="W145" s="158"/>
      <c r="X145" s="158" t="s">
        <v>106</v>
      </c>
      <c r="Y145" s="158" t="s">
        <v>303</v>
      </c>
      <c r="Z145" s="147"/>
      <c r="AA145" s="147"/>
      <c r="AB145" s="147"/>
      <c r="AC145" s="147"/>
      <c r="AD145" s="147"/>
      <c r="AE145" s="147"/>
      <c r="AF145" s="147"/>
      <c r="AG145" s="147" t="s">
        <v>315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7">
        <v>80</v>
      </c>
      <c r="B146" s="178" t="s">
        <v>324</v>
      </c>
      <c r="C146" s="185" t="s">
        <v>325</v>
      </c>
      <c r="D146" s="179" t="s">
        <v>323</v>
      </c>
      <c r="E146" s="180">
        <v>1</v>
      </c>
      <c r="F146" s="181"/>
      <c r="G146" s="182">
        <f t="shared" si="14"/>
        <v>0</v>
      </c>
      <c r="H146" s="159"/>
      <c r="I146" s="158">
        <f t="shared" si="15"/>
        <v>0</v>
      </c>
      <c r="J146" s="159"/>
      <c r="K146" s="158">
        <f t="shared" si="16"/>
        <v>0</v>
      </c>
      <c r="L146" s="158">
        <v>21</v>
      </c>
      <c r="M146" s="158">
        <f t="shared" si="17"/>
        <v>0</v>
      </c>
      <c r="N146" s="157">
        <v>8.9999999999999998E-4</v>
      </c>
      <c r="O146" s="157">
        <f t="shared" si="18"/>
        <v>0</v>
      </c>
      <c r="P146" s="157">
        <v>0</v>
      </c>
      <c r="Q146" s="157">
        <f t="shared" si="19"/>
        <v>0</v>
      </c>
      <c r="R146" s="158"/>
      <c r="S146" s="158" t="s">
        <v>104</v>
      </c>
      <c r="T146" s="158" t="s">
        <v>105</v>
      </c>
      <c r="U146" s="158">
        <v>0</v>
      </c>
      <c r="V146" s="158">
        <f t="shared" si="20"/>
        <v>0</v>
      </c>
      <c r="W146" s="158"/>
      <c r="X146" s="158" t="s">
        <v>106</v>
      </c>
      <c r="Y146" s="158" t="s">
        <v>303</v>
      </c>
      <c r="Z146" s="147"/>
      <c r="AA146" s="147"/>
      <c r="AB146" s="147"/>
      <c r="AC146" s="147"/>
      <c r="AD146" s="147"/>
      <c r="AE146" s="147"/>
      <c r="AF146" s="147"/>
      <c r="AG146" s="147" t="s">
        <v>315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7">
        <v>81</v>
      </c>
      <c r="B147" s="178" t="s">
        <v>326</v>
      </c>
      <c r="C147" s="185" t="s">
        <v>327</v>
      </c>
      <c r="D147" s="179" t="s">
        <v>211</v>
      </c>
      <c r="E147" s="180">
        <v>3</v>
      </c>
      <c r="F147" s="181"/>
      <c r="G147" s="182">
        <f t="shared" si="14"/>
        <v>0</v>
      </c>
      <c r="H147" s="159"/>
      <c r="I147" s="158">
        <f t="shared" si="15"/>
        <v>0</v>
      </c>
      <c r="J147" s="159"/>
      <c r="K147" s="158">
        <f t="shared" si="16"/>
        <v>0</v>
      </c>
      <c r="L147" s="158">
        <v>21</v>
      </c>
      <c r="M147" s="158">
        <f t="shared" si="17"/>
        <v>0</v>
      </c>
      <c r="N147" s="157">
        <v>1.5100000000000001E-3</v>
      </c>
      <c r="O147" s="157">
        <f t="shared" si="18"/>
        <v>0</v>
      </c>
      <c r="P147" s="157">
        <v>0</v>
      </c>
      <c r="Q147" s="157">
        <f t="shared" si="19"/>
        <v>0</v>
      </c>
      <c r="R147" s="158"/>
      <c r="S147" s="158" t="s">
        <v>104</v>
      </c>
      <c r="T147" s="158" t="s">
        <v>105</v>
      </c>
      <c r="U147" s="158">
        <v>0</v>
      </c>
      <c r="V147" s="158">
        <f t="shared" si="20"/>
        <v>0</v>
      </c>
      <c r="W147" s="158"/>
      <c r="X147" s="158" t="s">
        <v>106</v>
      </c>
      <c r="Y147" s="158" t="s">
        <v>303</v>
      </c>
      <c r="Z147" s="147"/>
      <c r="AA147" s="147"/>
      <c r="AB147" s="147"/>
      <c r="AC147" s="147"/>
      <c r="AD147" s="147"/>
      <c r="AE147" s="147"/>
      <c r="AF147" s="147"/>
      <c r="AG147" s="147" t="s">
        <v>315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7">
        <v>82</v>
      </c>
      <c r="B148" s="178" t="s">
        <v>328</v>
      </c>
      <c r="C148" s="185" t="s">
        <v>329</v>
      </c>
      <c r="D148" s="179" t="s">
        <v>211</v>
      </c>
      <c r="E148" s="180">
        <v>3</v>
      </c>
      <c r="F148" s="181"/>
      <c r="G148" s="182">
        <f t="shared" si="14"/>
        <v>0</v>
      </c>
      <c r="H148" s="159"/>
      <c r="I148" s="158">
        <f t="shared" si="15"/>
        <v>0</v>
      </c>
      <c r="J148" s="159"/>
      <c r="K148" s="158">
        <f t="shared" si="16"/>
        <v>0</v>
      </c>
      <c r="L148" s="158">
        <v>21</v>
      </c>
      <c r="M148" s="158">
        <f t="shared" si="17"/>
        <v>0</v>
      </c>
      <c r="N148" s="157">
        <v>3.5E-4</v>
      </c>
      <c r="O148" s="157">
        <f t="shared" si="18"/>
        <v>0</v>
      </c>
      <c r="P148" s="157">
        <v>0</v>
      </c>
      <c r="Q148" s="157">
        <f t="shared" si="19"/>
        <v>0</v>
      </c>
      <c r="R148" s="158"/>
      <c r="S148" s="158" t="s">
        <v>104</v>
      </c>
      <c r="T148" s="158" t="s">
        <v>105</v>
      </c>
      <c r="U148" s="158">
        <v>0</v>
      </c>
      <c r="V148" s="158">
        <f t="shared" si="20"/>
        <v>0</v>
      </c>
      <c r="W148" s="158"/>
      <c r="X148" s="158" t="s">
        <v>106</v>
      </c>
      <c r="Y148" s="158" t="s">
        <v>303</v>
      </c>
      <c r="Z148" s="147"/>
      <c r="AA148" s="147"/>
      <c r="AB148" s="147"/>
      <c r="AC148" s="147"/>
      <c r="AD148" s="147"/>
      <c r="AE148" s="147"/>
      <c r="AF148" s="147"/>
      <c r="AG148" s="147" t="s">
        <v>315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77">
        <v>83</v>
      </c>
      <c r="B149" s="178" t="s">
        <v>330</v>
      </c>
      <c r="C149" s="185" t="s">
        <v>331</v>
      </c>
      <c r="D149" s="179" t="s">
        <v>211</v>
      </c>
      <c r="E149" s="180">
        <v>1</v>
      </c>
      <c r="F149" s="181"/>
      <c r="G149" s="182">
        <f t="shared" si="14"/>
        <v>0</v>
      </c>
      <c r="H149" s="159"/>
      <c r="I149" s="158">
        <f t="shared" si="15"/>
        <v>0</v>
      </c>
      <c r="J149" s="159"/>
      <c r="K149" s="158">
        <f t="shared" si="16"/>
        <v>0</v>
      </c>
      <c r="L149" s="158">
        <v>21</v>
      </c>
      <c r="M149" s="158">
        <f t="shared" si="17"/>
        <v>0</v>
      </c>
      <c r="N149" s="157">
        <v>5.6999999999999998E-4</v>
      </c>
      <c r="O149" s="157">
        <f t="shared" si="18"/>
        <v>0</v>
      </c>
      <c r="P149" s="157">
        <v>0</v>
      </c>
      <c r="Q149" s="157">
        <f t="shared" si="19"/>
        <v>0</v>
      </c>
      <c r="R149" s="158"/>
      <c r="S149" s="158" t="s">
        <v>104</v>
      </c>
      <c r="T149" s="158" t="s">
        <v>105</v>
      </c>
      <c r="U149" s="158">
        <v>0</v>
      </c>
      <c r="V149" s="158">
        <f t="shared" si="20"/>
        <v>0</v>
      </c>
      <c r="W149" s="158"/>
      <c r="X149" s="158" t="s">
        <v>106</v>
      </c>
      <c r="Y149" s="158" t="s">
        <v>303</v>
      </c>
      <c r="Z149" s="147"/>
      <c r="AA149" s="147"/>
      <c r="AB149" s="147"/>
      <c r="AC149" s="147"/>
      <c r="AD149" s="147"/>
      <c r="AE149" s="147"/>
      <c r="AF149" s="147"/>
      <c r="AG149" s="147" t="s">
        <v>315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71">
        <v>84</v>
      </c>
      <c r="B150" s="172" t="s">
        <v>332</v>
      </c>
      <c r="C150" s="186" t="s">
        <v>333</v>
      </c>
      <c r="D150" s="173" t="s">
        <v>211</v>
      </c>
      <c r="E150" s="174">
        <v>2</v>
      </c>
      <c r="F150" s="175"/>
      <c r="G150" s="176">
        <f t="shared" si="14"/>
        <v>0</v>
      </c>
      <c r="H150" s="159"/>
      <c r="I150" s="158">
        <f t="shared" si="15"/>
        <v>0</v>
      </c>
      <c r="J150" s="159"/>
      <c r="K150" s="158">
        <f t="shared" si="16"/>
        <v>0</v>
      </c>
      <c r="L150" s="158">
        <v>21</v>
      </c>
      <c r="M150" s="158">
        <f t="shared" si="17"/>
        <v>0</v>
      </c>
      <c r="N150" s="157">
        <v>5.0000000000000001E-4</v>
      </c>
      <c r="O150" s="157">
        <f t="shared" si="18"/>
        <v>0</v>
      </c>
      <c r="P150" s="157">
        <v>0</v>
      </c>
      <c r="Q150" s="157">
        <f t="shared" si="19"/>
        <v>0</v>
      </c>
      <c r="R150" s="158"/>
      <c r="S150" s="158" t="s">
        <v>104</v>
      </c>
      <c r="T150" s="158" t="s">
        <v>105</v>
      </c>
      <c r="U150" s="158">
        <v>0</v>
      </c>
      <c r="V150" s="158">
        <f t="shared" si="20"/>
        <v>0</v>
      </c>
      <c r="W150" s="158"/>
      <c r="X150" s="158" t="s">
        <v>106</v>
      </c>
      <c r="Y150" s="158" t="s">
        <v>303</v>
      </c>
      <c r="Z150" s="147"/>
      <c r="AA150" s="147"/>
      <c r="AB150" s="147"/>
      <c r="AC150" s="147"/>
      <c r="AD150" s="147"/>
      <c r="AE150" s="147"/>
      <c r="AF150" s="147"/>
      <c r="AG150" s="147" t="s">
        <v>315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ht="22.5" outlineLevel="1" x14ac:dyDescent="0.2">
      <c r="A151" s="154">
        <v>85</v>
      </c>
      <c r="B151" s="155" t="s">
        <v>334</v>
      </c>
      <c r="C151" s="188" t="s">
        <v>335</v>
      </c>
      <c r="D151" s="156" t="s">
        <v>0</v>
      </c>
      <c r="E151" s="183"/>
      <c r="F151" s="159"/>
      <c r="G151" s="158">
        <f t="shared" si="14"/>
        <v>0</v>
      </c>
      <c r="H151" s="159"/>
      <c r="I151" s="158">
        <f t="shared" si="15"/>
        <v>0</v>
      </c>
      <c r="J151" s="159"/>
      <c r="K151" s="158">
        <f t="shared" si="16"/>
        <v>0</v>
      </c>
      <c r="L151" s="158">
        <v>21</v>
      </c>
      <c r="M151" s="158">
        <f t="shared" si="17"/>
        <v>0</v>
      </c>
      <c r="N151" s="157">
        <v>0</v>
      </c>
      <c r="O151" s="157">
        <f t="shared" si="18"/>
        <v>0</v>
      </c>
      <c r="P151" s="157">
        <v>0</v>
      </c>
      <c r="Q151" s="157">
        <f t="shared" si="19"/>
        <v>0</v>
      </c>
      <c r="R151" s="158"/>
      <c r="S151" s="158" t="s">
        <v>139</v>
      </c>
      <c r="T151" s="158" t="s">
        <v>139</v>
      </c>
      <c r="U151" s="158">
        <v>0</v>
      </c>
      <c r="V151" s="158">
        <f t="shared" si="20"/>
        <v>0</v>
      </c>
      <c r="W151" s="158"/>
      <c r="X151" s="158" t="s">
        <v>311</v>
      </c>
      <c r="Y151" s="158" t="s">
        <v>303</v>
      </c>
      <c r="Z151" s="147"/>
      <c r="AA151" s="147"/>
      <c r="AB151" s="147"/>
      <c r="AC151" s="147"/>
      <c r="AD151" s="147"/>
      <c r="AE151" s="147"/>
      <c r="AF151" s="147"/>
      <c r="AG151" s="147" t="s">
        <v>320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x14ac:dyDescent="0.2">
      <c r="A152" s="3"/>
      <c r="B152" s="4"/>
      <c r="C152" s="189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E152">
        <v>12</v>
      </c>
      <c r="AF152">
        <v>21</v>
      </c>
      <c r="AG152" t="s">
        <v>85</v>
      </c>
    </row>
    <row r="153" spans="1:60" x14ac:dyDescent="0.2">
      <c r="A153" s="150"/>
      <c r="B153" s="151" t="s">
        <v>31</v>
      </c>
      <c r="C153" s="190"/>
      <c r="D153" s="152"/>
      <c r="E153" s="153"/>
      <c r="F153" s="153"/>
      <c r="G153" s="170">
        <f>G8+G71+G75+G92+G132+G134+G140+G144</f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AE153">
        <f>SUMIF(L7:L151,AE152,G7:G151)</f>
        <v>0</v>
      </c>
      <c r="AF153">
        <f>SUMIF(L7:L151,AF152,G7:G151)</f>
        <v>0</v>
      </c>
      <c r="AG153" t="s">
        <v>336</v>
      </c>
    </row>
    <row r="154" spans="1:60" x14ac:dyDescent="0.2">
      <c r="A154" s="3"/>
      <c r="B154" s="4"/>
      <c r="C154" s="189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">
      <c r="A155" s="3"/>
      <c r="B155" s="4"/>
      <c r="C155" s="189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271" t="s">
        <v>337</v>
      </c>
      <c r="B156" s="271"/>
      <c r="C156" s="272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252"/>
      <c r="B157" s="253"/>
      <c r="C157" s="254"/>
      <c r="D157" s="253"/>
      <c r="E157" s="253"/>
      <c r="F157" s="253"/>
      <c r="G157" s="255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AG157" t="s">
        <v>338</v>
      </c>
    </row>
    <row r="158" spans="1:60" x14ac:dyDescent="0.2">
      <c r="A158" s="256"/>
      <c r="B158" s="257"/>
      <c r="C158" s="258"/>
      <c r="D158" s="257"/>
      <c r="E158" s="257"/>
      <c r="F158" s="257"/>
      <c r="G158" s="259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2">
      <c r="A159" s="256"/>
      <c r="B159" s="257"/>
      <c r="C159" s="258"/>
      <c r="D159" s="257"/>
      <c r="E159" s="257"/>
      <c r="F159" s="257"/>
      <c r="G159" s="259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 x14ac:dyDescent="0.2">
      <c r="A160" s="256"/>
      <c r="B160" s="257"/>
      <c r="C160" s="258"/>
      <c r="D160" s="257"/>
      <c r="E160" s="257"/>
      <c r="F160" s="257"/>
      <c r="G160" s="259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33" x14ac:dyDescent="0.2">
      <c r="A161" s="260"/>
      <c r="B161" s="261"/>
      <c r="C161" s="262"/>
      <c r="D161" s="261"/>
      <c r="E161" s="261"/>
      <c r="F161" s="261"/>
      <c r="G161" s="26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33" x14ac:dyDescent="0.2">
      <c r="A162" s="3"/>
      <c r="B162" s="4"/>
      <c r="C162" s="189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33" x14ac:dyDescent="0.2">
      <c r="C163" s="191"/>
      <c r="D163" s="10"/>
      <c r="AG163" t="s">
        <v>339</v>
      </c>
    </row>
    <row r="164" spans="1:33" x14ac:dyDescent="0.2">
      <c r="D164" s="10"/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KqFxJQ94FFHUi70u4kkzLRU7ioRQxsv7UqiNEU9Y5l6qZfsVZdocvOZtMayEWY+Bw29u0YBwJSP1mL5/fJJzQ==" saltValue="5RRfTzxxnt8Nx6CvBzo/5A==" spinCount="100000" sheet="1" formatRows="0"/>
  <mergeCells count="6">
    <mergeCell ref="A157:G161"/>
    <mergeCell ref="A1:G1"/>
    <mergeCell ref="C2:G2"/>
    <mergeCell ref="C3:G3"/>
    <mergeCell ref="C4:G4"/>
    <mergeCell ref="A156:C15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04 Pol'!Názvy_tisku</vt:lpstr>
      <vt:lpstr>oadresa</vt:lpstr>
      <vt:lpstr>Stavba!Objednatel</vt:lpstr>
      <vt:lpstr>Stavba!Objekt</vt:lpstr>
      <vt:lpstr>'02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Vilímec</dc:creator>
  <cp:lastModifiedBy>Kudela Petr</cp:lastModifiedBy>
  <cp:lastPrinted>2019-03-19T12:27:02Z</cp:lastPrinted>
  <dcterms:created xsi:type="dcterms:W3CDTF">2009-04-08T07:15:50Z</dcterms:created>
  <dcterms:modified xsi:type="dcterms:W3CDTF">2026-02-20T10:29:13Z</dcterms:modified>
</cp:coreProperties>
</file>